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Ex2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erkins\Desktop\"/>
    </mc:Choice>
  </mc:AlternateContent>
  <bookViews>
    <workbookView xWindow="0" yWindow="0" windowWidth="23970" windowHeight="9480"/>
  </bookViews>
  <sheets>
    <sheet name="Sea Level Rise" sheetId="4" r:id="rId1"/>
    <sheet name="Coastal Flooding and SLR" sheetId="1" r:id="rId2"/>
    <sheet name="Flood Insurance Claims" sheetId="2" r:id="rId3"/>
    <sheet name="NFIP Communities" sheetId="3" r:id="rId4"/>
  </sheets>
  <externalReferences>
    <externalReference r:id="rId5"/>
  </externalReferences>
  <definedNames>
    <definedName name="_xlchart.v5.0" hidden="1">'Flood Insurance Claims'!$A$2:$B$68</definedName>
    <definedName name="_xlchart.v5.1" hidden="1">'Flood Insurance Claims'!$C$1</definedName>
    <definedName name="_xlchart.v5.10" hidden="1">'NFIP Communities'!J2:K2</definedName>
    <definedName name="_xlchart.v5.11" hidden="1">'NFIP Communities'!#REF!</definedName>
    <definedName name="_xlchart.v5.12" hidden="1">'NFIP Communities'!#REF!</definedName>
    <definedName name="_xlchart.v5.13" hidden="1">'NFIP Communities'!$J$3:$K$68</definedName>
    <definedName name="_xlchart.v5.14" hidden="1">'NFIP Communities'!$K$3:$K$69</definedName>
    <definedName name="_xlchart.v5.15" hidden="1">'NFIP Communities'!$L$2</definedName>
    <definedName name="_xlchart.v5.16" hidden="1">'NFIP Communities'!$L$3:$L$69</definedName>
    <definedName name="_xlchart.v5.17" hidden="1">'NFIP Communities'!J2:K2</definedName>
    <definedName name="_xlchart.v5.18" hidden="1">'NFIP Communities'!K2</definedName>
    <definedName name="_xlchart.v5.19" hidden="1">'NFIP Communities'!$J$3:$K$69</definedName>
    <definedName name="_xlchart.v5.2" hidden="1">'Flood Insurance Claims'!$C$2:$C$68</definedName>
    <definedName name="_xlchart.v5.20" hidden="1">'NFIP Communities'!$L$2</definedName>
    <definedName name="_xlchart.v5.21" hidden="1">'NFIP Communities'!$L$3:$L$69</definedName>
    <definedName name="_xlchart.v5.22" hidden="1">'NFIP Communities'!J2:K2</definedName>
    <definedName name="_xlchart.v5.3" hidden="1">'Flood Insurance Claims'!$D$1</definedName>
    <definedName name="_xlchart.v5.4" hidden="1">'Flood Insurance Claims'!$D$2:$D$68</definedName>
    <definedName name="_xlchart.v5.5" hidden="1">'Flood Insurance Claims'!A1:B1</definedName>
    <definedName name="_xlchart.v5.6" hidden="1">'Flood Insurance Claims'!D1</definedName>
    <definedName name="_xlchart.v5.7" hidden="1">'NFIP Communities'!$J$3:$K$69</definedName>
    <definedName name="_xlchart.v5.8" hidden="1">'NFIP Communities'!$L$2</definedName>
    <definedName name="_xlchart.v5.9" hidden="1">'NFIP Communities'!$L$3:$L$69</definedName>
    <definedName name="ExternalData_1" localSheetId="3">'NFIP Communities'!$A$1:$H$514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3" l="1"/>
  <c r="L4" i="3"/>
  <c r="M4" i="3"/>
  <c r="P5" i="3"/>
  <c r="L5" i="3"/>
  <c r="M5" i="3"/>
  <c r="P6" i="3"/>
  <c r="L6" i="3"/>
  <c r="M6" i="3"/>
  <c r="P7" i="3"/>
  <c r="L7" i="3"/>
  <c r="M7" i="3"/>
  <c r="P8" i="3"/>
  <c r="L8" i="3"/>
  <c r="M8" i="3"/>
  <c r="P9" i="3"/>
  <c r="L9" i="3"/>
  <c r="M9" i="3"/>
  <c r="P10" i="3"/>
  <c r="L10" i="3"/>
  <c r="M10" i="3"/>
  <c r="P11" i="3"/>
  <c r="L11" i="3"/>
  <c r="M11" i="3"/>
  <c r="P12" i="3"/>
  <c r="L12" i="3"/>
  <c r="M12" i="3"/>
  <c r="P13" i="3"/>
  <c r="L13" i="3"/>
  <c r="M13" i="3"/>
  <c r="P14" i="3"/>
  <c r="L14" i="3"/>
  <c r="M14" i="3"/>
  <c r="P15" i="3"/>
  <c r="L15" i="3"/>
  <c r="M15" i="3"/>
  <c r="P16" i="3"/>
  <c r="L16" i="3"/>
  <c r="M16" i="3"/>
  <c r="P17" i="3"/>
  <c r="L17" i="3"/>
  <c r="M17" i="3"/>
  <c r="P18" i="3"/>
  <c r="L18" i="3"/>
  <c r="M18" i="3"/>
  <c r="P19" i="3"/>
  <c r="L19" i="3"/>
  <c r="M19" i="3"/>
  <c r="P20" i="3"/>
  <c r="L20" i="3"/>
  <c r="M20" i="3"/>
  <c r="P21" i="3"/>
  <c r="L21" i="3"/>
  <c r="M21" i="3"/>
  <c r="P22" i="3"/>
  <c r="L22" i="3"/>
  <c r="M22" i="3"/>
  <c r="P23" i="3"/>
  <c r="L23" i="3"/>
  <c r="M23" i="3"/>
  <c r="P24" i="3"/>
  <c r="L24" i="3"/>
  <c r="M24" i="3"/>
  <c r="P25" i="3"/>
  <c r="L25" i="3"/>
  <c r="M25" i="3"/>
  <c r="P26" i="3"/>
  <c r="L26" i="3"/>
  <c r="M26" i="3"/>
  <c r="P27" i="3"/>
  <c r="L27" i="3"/>
  <c r="M27" i="3"/>
  <c r="P28" i="3"/>
  <c r="L28" i="3"/>
  <c r="M28" i="3"/>
  <c r="P29" i="3"/>
  <c r="L29" i="3"/>
  <c r="M29" i="3"/>
  <c r="P30" i="3"/>
  <c r="L30" i="3"/>
  <c r="M30" i="3"/>
  <c r="P31" i="3"/>
  <c r="L31" i="3"/>
  <c r="M31" i="3"/>
  <c r="P32" i="3"/>
  <c r="L32" i="3"/>
  <c r="M32" i="3"/>
  <c r="P33" i="3"/>
  <c r="L33" i="3"/>
  <c r="M33" i="3"/>
  <c r="P34" i="3"/>
  <c r="L34" i="3"/>
  <c r="M34" i="3"/>
  <c r="P35" i="3"/>
  <c r="L35" i="3"/>
  <c r="M35" i="3"/>
  <c r="P36" i="3"/>
  <c r="L36" i="3"/>
  <c r="M36" i="3"/>
  <c r="P37" i="3"/>
  <c r="L37" i="3"/>
  <c r="M37" i="3"/>
  <c r="P38" i="3"/>
  <c r="L38" i="3"/>
  <c r="M38" i="3"/>
  <c r="P39" i="3"/>
  <c r="L39" i="3"/>
  <c r="M39" i="3"/>
  <c r="P40" i="3"/>
  <c r="L40" i="3"/>
  <c r="M40" i="3"/>
  <c r="P41" i="3"/>
  <c r="L41" i="3"/>
  <c r="M41" i="3"/>
  <c r="P42" i="3"/>
  <c r="L42" i="3"/>
  <c r="M42" i="3"/>
  <c r="P43" i="3"/>
  <c r="L43" i="3"/>
  <c r="M43" i="3"/>
  <c r="P44" i="3"/>
  <c r="L44" i="3"/>
  <c r="M44" i="3"/>
  <c r="P45" i="3"/>
  <c r="L45" i="3"/>
  <c r="M45" i="3"/>
  <c r="P46" i="3"/>
  <c r="L46" i="3"/>
  <c r="M46" i="3"/>
  <c r="P47" i="3"/>
  <c r="L47" i="3"/>
  <c r="M47" i="3"/>
  <c r="P48" i="3"/>
  <c r="L48" i="3"/>
  <c r="M48" i="3"/>
  <c r="P49" i="3"/>
  <c r="L49" i="3"/>
  <c r="M49" i="3"/>
  <c r="P50" i="3"/>
  <c r="L50" i="3"/>
  <c r="M50" i="3"/>
  <c r="P51" i="3"/>
  <c r="L51" i="3"/>
  <c r="M51" i="3"/>
  <c r="P52" i="3"/>
  <c r="L52" i="3"/>
  <c r="M52" i="3"/>
  <c r="P53" i="3"/>
  <c r="L53" i="3"/>
  <c r="M53" i="3"/>
  <c r="P54" i="3"/>
  <c r="L54" i="3"/>
  <c r="M54" i="3"/>
  <c r="P55" i="3"/>
  <c r="L55" i="3"/>
  <c r="M55" i="3"/>
  <c r="P56" i="3"/>
  <c r="L56" i="3"/>
  <c r="M56" i="3"/>
  <c r="P57" i="3"/>
  <c r="L57" i="3"/>
  <c r="M57" i="3"/>
  <c r="P58" i="3"/>
  <c r="L58" i="3"/>
  <c r="M58" i="3"/>
  <c r="P59" i="3"/>
  <c r="L59" i="3"/>
  <c r="M59" i="3"/>
  <c r="P60" i="3"/>
  <c r="L60" i="3"/>
  <c r="M60" i="3"/>
  <c r="P61" i="3"/>
  <c r="L61" i="3"/>
  <c r="M61" i="3"/>
  <c r="P62" i="3"/>
  <c r="L62" i="3"/>
  <c r="M62" i="3"/>
  <c r="P63" i="3"/>
  <c r="L63" i="3"/>
  <c r="M63" i="3"/>
  <c r="P64" i="3"/>
  <c r="L64" i="3"/>
  <c r="M64" i="3"/>
  <c r="P65" i="3"/>
  <c r="L65" i="3"/>
  <c r="M65" i="3"/>
  <c r="P66" i="3"/>
  <c r="L66" i="3"/>
  <c r="M66" i="3"/>
  <c r="P67" i="3"/>
  <c r="L67" i="3"/>
  <c r="M67" i="3"/>
  <c r="P68" i="3"/>
  <c r="L68" i="3"/>
  <c r="M68" i="3"/>
  <c r="P69" i="3"/>
  <c r="L69" i="3"/>
  <c r="M69" i="3"/>
  <c r="P3" i="3"/>
  <c r="L3" i="3"/>
  <c r="M3" i="3"/>
  <c r="N2" i="3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D17" i="1"/>
  <c r="D18" i="1"/>
  <c r="D19" i="1"/>
  <c r="D20" i="1"/>
  <c r="D21" i="1"/>
  <c r="D22" i="1"/>
  <c r="D23" i="1"/>
  <c r="D24" i="1"/>
  <c r="D25" i="1"/>
  <c r="D16" i="1"/>
  <c r="C17" i="1"/>
  <c r="C18" i="1"/>
  <c r="C19" i="1"/>
  <c r="C20" i="1"/>
  <c r="C21" i="1"/>
  <c r="C22" i="1"/>
  <c r="C23" i="1"/>
  <c r="C24" i="1"/>
  <c r="C25" i="1"/>
  <c r="C16" i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2" i="2"/>
</calcChain>
</file>

<file path=xl/connections.xml><?xml version="1.0" encoding="utf-8"?>
<connections xmlns="http://schemas.openxmlformats.org/spreadsheetml/2006/main">
  <connection id="1" keepAlive="1" name="Query - FL" description="Connection to the 'FL' query in the workbook." type="5" refreshedVersion="6" background="1" saveData="1">
    <dbPr connection="Provider=Microsoft.Mashup.OleDb.1;Data Source=$Workbook$;Location=FL;Extended Properties=&quot;&quot;" command="SELECT * FROM [FL]"/>
  </connection>
</connections>
</file>

<file path=xl/sharedStrings.xml><?xml version="1.0" encoding="utf-8"?>
<sst xmlns="http://schemas.openxmlformats.org/spreadsheetml/2006/main" count="4503" uniqueCount="1666">
  <si>
    <t>Fernandina Beach</t>
  </si>
  <si>
    <t>Mayport</t>
  </si>
  <si>
    <t>Current Typical Sea Level</t>
  </si>
  <si>
    <t>1.6ft in Sea Level Rise</t>
  </si>
  <si>
    <t>3.2ft in Sea Level Rise</t>
  </si>
  <si>
    <t>Trident</t>
  </si>
  <si>
    <t>Virginia Key</t>
  </si>
  <si>
    <t>Vaca Key</t>
  </si>
  <si>
    <t>Key West</t>
  </si>
  <si>
    <t>Naples</t>
  </si>
  <si>
    <t>St. Petersburg</t>
  </si>
  <si>
    <t>Apalachicola</t>
  </si>
  <si>
    <t>Panama City</t>
  </si>
  <si>
    <t>State</t>
  </si>
  <si>
    <t>Florida</t>
  </si>
  <si>
    <t>County</t>
  </si>
  <si>
    <t>City</t>
  </si>
  <si>
    <t>Number of Claims</t>
  </si>
  <si>
    <t>Closed Claims (paid)</t>
  </si>
  <si>
    <t>Closed Claims (not paid)</t>
  </si>
  <si>
    <t>Number Claims Open</t>
  </si>
  <si>
    <t>Percent Claims Closed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</si>
  <si>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</si>
  <si>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</si>
  <si>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</si>
  <si>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</si>
  <si>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</si>
  <si>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</si>
  <si>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</si>
  <si>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</si>
  <si>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</si>
  <si>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</si>
  <si>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</si>
  <si>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</si>
  <si>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</si>
  <si>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</si>
  <si>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</si>
  <si>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</si>
  <si>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</si>
  <si>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</si>
  <si>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</si>
  <si>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</si>
  <si>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</si>
  <si>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</si>
  <si>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</si>
  <si>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</si>
  <si>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</si>
  <si>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</si>
  <si>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</si>
  <si>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</si>
  <si>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</si>
  <si>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</si>
  <si>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</si>
  <si>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</si>
  <si>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</si>
  <si>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</si>
  <si>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</si>
  <si>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</si>
  <si>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</si>
  <si>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</si>
  <si>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</si>
  <si>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</si>
  <si>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</si>
  <si>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</si>
  <si>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</si>
  <si>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</si>
  <si>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</si>
  <si>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</si>
  <si>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</si>
  <si>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</si>
  <si>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</si>
  <si>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</si>
  <si>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</si>
  <si>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</si>
  <si>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</si>
  <si>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</si>
  <si>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</si>
  <si>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</si>
  <si>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</si>
  <si>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 JOHNS</t>
  </si>
  <si>
    <t>ST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</si>
  <si>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</si>
  <si>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</si>
  <si>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</si>
  <si>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</si>
  <si>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</si>
  <si>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</si>
  <si>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</si>
  <si>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</si>
  <si>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County Unknown</t>
  </si>
  <si>
    <t>Statewide</t>
  </si>
  <si>
    <t>FLORIDA</t>
  </si>
  <si>
    <t>Population</t>
  </si>
  <si>
    <t>Claims per 100,000</t>
  </si>
  <si>
    <t>% Claims Closed Claims Not Paid</t>
  </si>
  <si>
    <t>Coastal Flooding Events per Year</t>
  </si>
  <si>
    <t>Coastal Flooding Days per Year</t>
  </si>
  <si>
    <t>No</t>
  </si>
  <si>
    <t>="05/07/02"</t>
  </si>
  <si>
    <t>="06/18/13"</t>
  </si>
  <si>
    <t>="05/07/01"</t>
  </si>
  <si>
    <t/>
  </si>
  <si>
    <t>ORANGE COUNTY</t>
  </si>
  <si>
    <t>REEDY CREEK IMPROVEMENT DIST.</t>
  </si>
  <si>
    <t>120577#</t>
  </si>
  <si>
    <t>="09/29/79"</t>
  </si>
  <si>
    <t>="02/04/09"</t>
  </si>
  <si>
    <t>="09/29/78"</t>
  </si>
  <si>
    <t>UNION COUNTY</t>
  </si>
  <si>
    <t>RAIFORD, TOWN OF</t>
  </si>
  <si>
    <t>120593#</t>
  </si>
  <si>
    <t>12/06/01</t>
  </si>
  <si>
    <t>="09/25/09"</t>
  </si>
  <si>
    <t>12/06/00</t>
  </si>
  <si>
    <t>LAKE BUENA VISTA, CITY OF</t>
  </si>
  <si>
    <t>120341#</t>
  </si>
  <si>
    <t>="06/04/11"</t>
  </si>
  <si>
    <t>="06/04/10"</t>
  </si>
  <si>
    <t>HAMILTON COUNTY</t>
  </si>
  <si>
    <t>JENNINGS, TOWN OF</t>
  </si>
  <si>
    <t>120588#</t>
  </si>
  <si>
    <t>12/17/11</t>
  </si>
  <si>
    <t>12/17/10</t>
  </si>
  <si>
    <t>JACKSON COUNTY</t>
  </si>
  <si>
    <t>JACOB CITY, TOWN OF</t>
  </si>
  <si>
    <t>120021#</t>
  </si>
  <si>
    <t>12/20/01</t>
  </si>
  <si>
    <t>12/22/16</t>
  </si>
  <si>
    <t>12/20/00</t>
  </si>
  <si>
    <t>POLK COUNTY</t>
  </si>
  <si>
    <t>HILLCREST HEIGHTS, TOWN OF</t>
  </si>
  <si>
    <t>120666C</t>
  </si>
  <si>
    <t>HIGHLAND PARK, VILLAGE OF</t>
  </si>
  <si>
    <t>120386C</t>
  </si>
  <si>
    <t>GREENWOOD, TOWN OF</t>
  </si>
  <si>
    <t>120584#</t>
  </si>
  <si>
    <t>BAY LAKE, CITY OF</t>
  </si>
  <si>
    <t>120576#</t>
  </si>
  <si>
    <t>Communities Not in the National Flood Program</t>
  </si>
  <si>
    <t>="05/04/88"</t>
  </si>
  <si>
    <t>11/06/13</t>
  </si>
  <si>
    <t>="01/16/74"</t>
  </si>
  <si>
    <t>HARDEE COUNTY</t>
  </si>
  <si>
    <t>ZOLFO SPRINGS, TOWN OF</t>
  </si>
  <si>
    <t>120106#</t>
  </si>
  <si>
    <t>="04/08/83"</t>
  </si>
  <si>
    <t>="09/26/14"</t>
  </si>
  <si>
    <t>="02/01/74"</t>
  </si>
  <si>
    <t>PASCO COUNTY</t>
  </si>
  <si>
    <t>ZEPHYRHILLS, CITY OF</t>
  </si>
  <si>
    <t>120235#</t>
  </si>
  <si>
    <t>="08/20/71"</t>
  </si>
  <si>
    <t>11/02/12</t>
  </si>
  <si>
    <t>LEVY COUNTY</t>
  </si>
  <si>
    <t>YANKEETOWN, TOWN OF</t>
  </si>
  <si>
    <t>120147#</t>
  </si>
  <si>
    <t>="06/03/86"</t>
  </si>
  <si>
    <t>10/13/78</t>
  </si>
  <si>
    <t>WORTHINGTON SPRINGS, TOWN OF</t>
  </si>
  <si>
    <t>120594#</t>
  </si>
  <si>
    <t>="09/16/81"</t>
  </si>
  <si>
    <t>="09/28/07"</t>
  </si>
  <si>
    <t>="01/10/75"</t>
  </si>
  <si>
    <t>SEMINOLE COUNTY</t>
  </si>
  <si>
    <t>WINTER SPRINGS, CITY OF</t>
  </si>
  <si>
    <t>120295#</t>
  </si>
  <si>
    <t>11/15/79</t>
  </si>
  <si>
    <t>10/18/74</t>
  </si>
  <si>
    <t>WINTER PARK, CITY OF</t>
  </si>
  <si>
    <t>120188#</t>
  </si>
  <si>
    <t>="09/30/81"</t>
  </si>
  <si>
    <t>="08/16/74"</t>
  </si>
  <si>
    <t>WINTER HAVEN, CITY OF</t>
  </si>
  <si>
    <t>120271C</t>
  </si>
  <si>
    <t>="07/19/74"</t>
  </si>
  <si>
    <t>WINTER GARDEN, CITY OF</t>
  </si>
  <si>
    <t>120187#</t>
  </si>
  <si>
    <t>12/18/84</t>
  </si>
  <si>
    <t>="04/22/77"</t>
  </si>
  <si>
    <t>WINDERMERE, TOWN OF</t>
  </si>
  <si>
    <t>120381#</t>
  </si>
  <si>
    <t>10/27/72</t>
  </si>
  <si>
    <t>="08/18/14"</t>
  </si>
  <si>
    <t>BROWARD COUNTY</t>
  </si>
  <si>
    <t>WILTON MANORS, CITY OF</t>
  </si>
  <si>
    <t>125156#</t>
  </si>
  <si>
    <t>="09/08/17"</t>
  </si>
  <si>
    <t>WILLISTON, CITY OF</t>
  </si>
  <si>
    <t>120393#</t>
  </si>
  <si>
    <t>12/26/80</t>
  </si>
  <si>
    <t>="09/27/13(M)"</t>
  </si>
  <si>
    <t>="01/23/74"</t>
  </si>
  <si>
    <t>SUMTER COUNTY</t>
  </si>
  <si>
    <t>WILDWOOD, CITY OF</t>
  </si>
  <si>
    <t>120299#</t>
  </si>
  <si>
    <t>="06/04/87"</t>
  </si>
  <si>
    <t>WHITE SPRINGS, TOWN OF</t>
  </si>
  <si>
    <t>120102#</t>
  </si>
  <si>
    <t>="05/17/82"</t>
  </si>
  <si>
    <t>="04/16/09"</t>
  </si>
  <si>
    <t>="08/09/74"</t>
  </si>
  <si>
    <t>GULF COUNTY</t>
  </si>
  <si>
    <t>WEWAHITCHKA, CITY OF</t>
  </si>
  <si>
    <t>120100#</t>
  </si>
  <si>
    <t>="06/01/87"</t>
  </si>
  <si>
    <t>="09/06/74"</t>
  </si>
  <si>
    <t>HOLMES COUNTY</t>
  </si>
  <si>
    <t>WESTVILLE, TOWN OF</t>
  </si>
  <si>
    <t>120118#</t>
  </si>
  <si>
    <t>USE THE BROWARD COUNTY FIRM PANALS
190, 195, 280, AND 285.</t>
  </si>
  <si>
    <t>="06/29/98"</t>
  </si>
  <si>
    <t>WESTON, CITY OF</t>
  </si>
  <si>
    <t>120678#</t>
  </si>
  <si>
    <t xml:space="preserve">Use Broward County FIRM Panels 125093 312F, 314F, 316F and 318F dated 08/18/92 </t>
  </si>
  <si>
    <t>="04/25/06"</t>
  </si>
  <si>
    <t>="08/18/92"</t>
  </si>
  <si>
    <t>WEST PARK, CITY OF</t>
  </si>
  <si>
    <t>120222#</t>
  </si>
  <si>
    <t>="03/01/79"</t>
  </si>
  <si>
    <t>10/05/17</t>
  </si>
  <si>
    <t>10/31/75</t>
  </si>
  <si>
    <t>PALM BEACH COUNTY</t>
  </si>
  <si>
    <t>WEST PALM BEACH, CITY OF</t>
  </si>
  <si>
    <t>120229A</t>
  </si>
  <si>
    <t>="09/29/72"</t>
  </si>
  <si>
    <t>(NSFHA)</t>
  </si>
  <si>
    <t>="07/17/95"</t>
  </si>
  <si>
    <t>MIAMI-DADE COUNTY</t>
  </si>
  <si>
    <t>WEST MIAMI, CITY OF</t>
  </si>
  <si>
    <t>120662#</t>
  </si>
  <si>
    <t>="03/18/80"</t>
  </si>
  <si>
    <t>="03/17/14"</t>
  </si>
  <si>
    <t>="03/08/74"</t>
  </si>
  <si>
    <t>BREVARD COUNTY</t>
  </si>
  <si>
    <t>WEST MELBOURNE, CITY OF</t>
  </si>
  <si>
    <t>120335#</t>
  </si>
  <si>
    <t>USE PALM BEACH COUNTY (CID 120192) FIRM DATED 6/2/92, PANEL NUMBER 100B</t>
  </si>
  <si>
    <t>="01/03/01"</t>
  </si>
  <si>
    <t>="06/02/92"</t>
  </si>
  <si>
    <t>WELLINGTON, VILLAGE OF</t>
  </si>
  <si>
    <t>125157A</t>
  </si>
  <si>
    <t>="08/23/13"</t>
  </si>
  <si>
    <t>="02/02/12"</t>
  </si>
  <si>
    <t>PUTNAM COUNTY</t>
  </si>
  <si>
    <t>WELAKA, TOWN OF</t>
  </si>
  <si>
    <t>120668#</t>
  </si>
  <si>
    <t>="03/22/12"</t>
  </si>
  <si>
    <t>="07/23/76"</t>
  </si>
  <si>
    <t>HERNANDO COUNTY</t>
  </si>
  <si>
    <t>WEEKI WACHEE, TOWN OF</t>
  </si>
  <si>
    <t>120413A</t>
  </si>
  <si>
    <t>="07/01/87"</t>
  </si>
  <si>
    <t>="09/27/13(L)"</t>
  </si>
  <si>
    <t>11/23/73</t>
  </si>
  <si>
    <t>WEBSTER, CITY OF</t>
  </si>
  <si>
    <t>120298#</t>
  </si>
  <si>
    <t>="03/30/98"</t>
  </si>
  <si>
    <t>="07/04/11"</t>
  </si>
  <si>
    <t>="06/17/91"</t>
  </si>
  <si>
    <t>12/14/89</t>
  </si>
  <si>
    <t>WASHINGTON COUNTY</t>
  </si>
  <si>
    <t>WAUSAU, TOWN OF</t>
  </si>
  <si>
    <t>120632#</t>
  </si>
  <si>
    <t>="06/25/76"</t>
  </si>
  <si>
    <t>WAUCHULA, CITY OF</t>
  </si>
  <si>
    <t>120105#</t>
  </si>
  <si>
    <t>11/04/77</t>
  </si>
  <si>
    <t>WASHINGTON COUNTY *</t>
  </si>
  <si>
    <t>120407#</t>
  </si>
  <si>
    <t>11/16/77</t>
  </si>
  <si>
    <t>="09/29/10"</t>
  </si>
  <si>
    <t>="02/21/75"</t>
  </si>
  <si>
    <t>WALTON COUNTY</t>
  </si>
  <si>
    <t>WALTON COUNTY *</t>
  </si>
  <si>
    <t>120317#</t>
  </si>
  <si>
    <t>11/04/88</t>
  </si>
  <si>
    <t>="06/16/06"</t>
  </si>
  <si>
    <t>="01/09/74"</t>
  </si>
  <si>
    <t>ALACHUA COUNTY</t>
  </si>
  <si>
    <t>WALDO, CITY OF</t>
  </si>
  <si>
    <t>120003#</t>
  </si>
  <si>
    <t>="01/16/81"</t>
  </si>
  <si>
    <t>="02/14/75"</t>
  </si>
  <si>
    <t>WAKULLA COUNTY</t>
  </si>
  <si>
    <t>WAKULLA COUNTY *</t>
  </si>
  <si>
    <t>120315#</t>
  </si>
  <si>
    <t>="09/29/17"</t>
  </si>
  <si>
    <t>VOLUSIA COUNTY</t>
  </si>
  <si>
    <t>VOLUSIA COUNTY*</t>
  </si>
  <si>
    <t>125155D</t>
  </si>
  <si>
    <t>="09/11/09"</t>
  </si>
  <si>
    <t>VIRGINIA GARDENS, VILLAGE OF</t>
  </si>
  <si>
    <t>120661#</t>
  </si>
  <si>
    <t>="09/30/77"</t>
  </si>
  <si>
    <t>12/04/12</t>
  </si>
  <si>
    <t>12/06/74</t>
  </si>
  <si>
    <t>INDIAN RIVER COUNTY</t>
  </si>
  <si>
    <t>VERO BEACH, CITY OF</t>
  </si>
  <si>
    <t>120124#</t>
  </si>
  <si>
    <t>="01/01/87"</t>
  </si>
  <si>
    <t>="06/28/74"</t>
  </si>
  <si>
    <t>VERNON, CITY OF</t>
  </si>
  <si>
    <t>120322#</t>
  </si>
  <si>
    <t>="07/30/71"</t>
  </si>
  <si>
    <t>11/04/16</t>
  </si>
  <si>
    <t>="07/31/71"</t>
  </si>
  <si>
    <t>SARASOTA COUNTY</t>
  </si>
  <si>
    <t>VENICE, CITY OF</t>
  </si>
  <si>
    <t>125154A</t>
  </si>
  <si>
    <t>="04/01/77"</t>
  </si>
  <si>
    <t>12/06/02</t>
  </si>
  <si>
    <t>="06/19/70"</t>
  </si>
  <si>
    <t>OKALOOSA COUNTY</t>
  </si>
  <si>
    <t>VALPARAISO, CITY OF</t>
  </si>
  <si>
    <t>120176#</t>
  </si>
  <si>
    <t>="08/04/88"</t>
  </si>
  <si>
    <t>12/02/77</t>
  </si>
  <si>
    <t>UNION COUNTY *</t>
  </si>
  <si>
    <t>120422#</t>
  </si>
  <si>
    <t>="04/03/89"</t>
  </si>
  <si>
    <t>12/18/12</t>
  </si>
  <si>
    <t>="05/31/74"</t>
  </si>
  <si>
    <t>LAKE COUNTY</t>
  </si>
  <si>
    <t>UMATILLA, CITY OF</t>
  </si>
  <si>
    <t>120139#</t>
  </si>
  <si>
    <t>Includes annexed areas of Gilchrist County Panels 12041C0150C and 12041C0225C, dated August 16, 1988, which are all Zone X.</t>
  </si>
  <si>
    <t>="05/27/05"</t>
  </si>
  <si>
    <t>="01/19/18"</t>
  </si>
  <si>
    <t>="08/16/88"</t>
  </si>
  <si>
    <t>GILCHRIST COUNTY</t>
  </si>
  <si>
    <t>TRENTON, CITY OF</t>
  </si>
  <si>
    <t>120354B</t>
  </si>
  <si>
    <t>="05/07/71"</t>
  </si>
  <si>
    <t>="09/03/03"</t>
  </si>
  <si>
    <t>="05/08/71"</t>
  </si>
  <si>
    <t>PINELLAS COUNTY</t>
  </si>
  <si>
    <t>TREASURE ISLAND, CITY OF</t>
  </si>
  <si>
    <t>125153#</t>
  </si>
  <si>
    <t>="06/16/72"</t>
  </si>
  <si>
    <t>TITUSVILLE, CITY OF</t>
  </si>
  <si>
    <t>125152#</t>
  </si>
  <si>
    <t>="06/11/71"</t>
  </si>
  <si>
    <t>12/04/70</t>
  </si>
  <si>
    <t>TEQUESTA, VILLAGE OF</t>
  </si>
  <si>
    <t>120228A</t>
  </si>
  <si>
    <t>="07/08/77"</t>
  </si>
  <si>
    <t>="08/28/08"</t>
  </si>
  <si>
    <t>="03/15/77"</t>
  </si>
  <si>
    <t>="02/27/76"</t>
  </si>
  <si>
    <t>HILLSBOROUGH COUNTY</t>
  </si>
  <si>
    <t>TEMPLE TERRACE, CITY OF</t>
  </si>
  <si>
    <t>120115#</t>
  </si>
  <si>
    <t>11/16/83</t>
  </si>
  <si>
    <t>="05/04/09"</t>
  </si>
  <si>
    <t>TAYLOR COUNTY</t>
  </si>
  <si>
    <t>TAYLOR COUNTY*</t>
  </si>
  <si>
    <t>120302#</t>
  </si>
  <si>
    <t>="03/16/88"</t>
  </si>
  <si>
    <t>="08/02/74"</t>
  </si>
  <si>
    <t>TAVARES, CITY OF</t>
  </si>
  <si>
    <t>120138#</t>
  </si>
  <si>
    <t>="05/14/71"</t>
  </si>
  <si>
    <t>="07/01/71"</t>
  </si>
  <si>
    <t>="08/06/70"</t>
  </si>
  <si>
    <t>TARPON SPRINGS, CITY OF</t>
  </si>
  <si>
    <t>120259#</t>
  </si>
  <si>
    <t>="06/18/80"</t>
  </si>
  <si>
    <t>="07/01/77"</t>
  </si>
  <si>
    <t>TAMPA, CITY OF</t>
  </si>
  <si>
    <t>120114#</t>
  </si>
  <si>
    <t>="02/15/78"</t>
  </si>
  <si>
    <t>="06/21/74"</t>
  </si>
  <si>
    <t>TAMARAC, CITY OF</t>
  </si>
  <si>
    <t>120058#</t>
  </si>
  <si>
    <t>12/06/76</t>
  </si>
  <si>
    <t>="08/18/09"</t>
  </si>
  <si>
    <t>LEON COUNTY</t>
  </si>
  <si>
    <t>TALLAHASSEE, CITY OF</t>
  </si>
  <si>
    <t>120144#</t>
  </si>
  <si>
    <t>SWEETWATER, CITY OF</t>
  </si>
  <si>
    <t>120660#</t>
  </si>
  <si>
    <t>="01/06/88"</t>
  </si>
  <si>
    <t>="02/03/17"</t>
  </si>
  <si>
    <t>="02/13/76"</t>
  </si>
  <si>
    <t>SUWANNEE COUNTY</t>
  </si>
  <si>
    <t>SUWANNEE COUNTY*</t>
  </si>
  <si>
    <t>120300C</t>
  </si>
  <si>
    <t>SURFSIDE, TOWN OF</t>
  </si>
  <si>
    <t>120659#</t>
  </si>
  <si>
    <t>="03/15/79"</t>
  </si>
  <si>
    <t>="02/22/74"</t>
  </si>
  <si>
    <t>SUNRISE, CITY OF</t>
  </si>
  <si>
    <t>120328#</t>
  </si>
  <si>
    <t>COMMUNITY IS 10/29/1972 FOR FLOODPLAIN MANAGEMENT PURPOSES.</t>
  </si>
  <si>
    <t xml:space="preserve">USE MIAMI-DADE COUNTY (CID 120635) FIRM PANELS 82 &amp; 84.  THE INITIAL FIRM DATE FOR THE </t>
  </si>
  <si>
    <t>="09/10/03"</t>
  </si>
  <si>
    <t>="03/02/94"</t>
  </si>
  <si>
    <t>SUNNY ISLES BEACH, CITY OF</t>
  </si>
  <si>
    <t>120688#</t>
  </si>
  <si>
    <t>="03/15/82"</t>
  </si>
  <si>
    <t>="09/27/13"</t>
  </si>
  <si>
    <t>="06/17/77"</t>
  </si>
  <si>
    <t>SUMTER COUNTY *</t>
  </si>
  <si>
    <t>120296#</t>
  </si>
  <si>
    <t>="08/15/78"</t>
  </si>
  <si>
    <t>="03/16/15"</t>
  </si>
  <si>
    <t>="05/24/74"</t>
  </si>
  <si>
    <t>MARTIN COUNTY</t>
  </si>
  <si>
    <t>STUART, CITY OF</t>
  </si>
  <si>
    <t>120165B</t>
  </si>
  <si>
    <t>="06/18/87"</t>
  </si>
  <si>
    <t>="05/02/12"</t>
  </si>
  <si>
    <t>BRADFORD COUNTY</t>
  </si>
  <si>
    <t>STARKE, CITY OF</t>
  </si>
  <si>
    <t>120017#</t>
  </si>
  <si>
    <t>="05/28/71"</t>
  </si>
  <si>
    <t>="06/17/70"</t>
  </si>
  <si>
    <t>ST. PETERSBURG, CITY OF</t>
  </si>
  <si>
    <t>125148#</t>
  </si>
  <si>
    <t>="05/22/70"</t>
  </si>
  <si>
    <t>ST. PETE BEACH, CITY OF</t>
  </si>
  <si>
    <t>125149#</t>
  </si>
  <si>
    <t>11/09/73</t>
  </si>
  <si>
    <t>ST. MARKS, CITY OF</t>
  </si>
  <si>
    <t>120316#</t>
  </si>
  <si>
    <t>="04/01/80"</t>
  </si>
  <si>
    <t>="02/16/12"</t>
  </si>
  <si>
    <t>11/29/74</t>
  </si>
  <si>
    <t>ST. LUCIE COUNTY</t>
  </si>
  <si>
    <t>ST. LUCIE VILLAGE, TOWN OF</t>
  </si>
  <si>
    <t>120288#</t>
  </si>
  <si>
    <t>="08/17/81"</t>
  </si>
  <si>
    <t>="01/24/75"</t>
  </si>
  <si>
    <t>ST. LUCIE COUNTY *</t>
  </si>
  <si>
    <t>120285#</t>
  </si>
  <si>
    <t>10/22/15</t>
  </si>
  <si>
    <t>ST. LEO, TOWN OF</t>
  </si>
  <si>
    <t>120166#</t>
  </si>
  <si>
    <t>The Town of Hastings (120282)is now under the St. John's County jurisdiction. Map panels   are now regulated by the county</t>
  </si>
  <si>
    <t>="07/06/73"</t>
  </si>
  <si>
    <t>="07/18/11"</t>
  </si>
  <si>
    <t>ST. JOHNS COUNTY</t>
  </si>
  <si>
    <t>ST. JOHNS COUNTY *</t>
  </si>
  <si>
    <t>125147#</t>
  </si>
  <si>
    <t>="09/17/80"</t>
  </si>
  <si>
    <t>OSCEOLA COUNTY</t>
  </si>
  <si>
    <t>ST. CLOUD, CITY OF</t>
  </si>
  <si>
    <t>120191#</t>
  </si>
  <si>
    <t>10/06/72</t>
  </si>
  <si>
    <t>="09/02/04"</t>
  </si>
  <si>
    <t>10/11/72</t>
  </si>
  <si>
    <t>ST. AUGUSTINE, CITY OF</t>
  </si>
  <si>
    <t>125145#</t>
  </si>
  <si>
    <t>ST. AUGUSTINE BEACH, CITY OF</t>
  </si>
  <si>
    <t>125146#</t>
  </si>
  <si>
    <t>="06/02/09"</t>
  </si>
  <si>
    <t>BAY COUNTY</t>
  </si>
  <si>
    <t>SPRINGFIELD, CITY OF</t>
  </si>
  <si>
    <t>120014#</t>
  </si>
  <si>
    <t xml:space="preserve">Use Broward County FIRM, dated 10/02/1997(CID 125093) Panels 0280F and 0285F_x000D_
</t>
  </si>
  <si>
    <t>11/01/04</t>
  </si>
  <si>
    <t>10/02/97</t>
  </si>
  <si>
    <t>SOUTHWEST RANCHES, TOWN OF</t>
  </si>
  <si>
    <t>120691#</t>
  </si>
  <si>
    <t>SOUTH PASADENA, CITY OF</t>
  </si>
  <si>
    <t>125151#</t>
  </si>
  <si>
    <t>="05/15/78"</t>
  </si>
  <si>
    <t>SOUTH PALM BEACH, TOWN OF</t>
  </si>
  <si>
    <t>120227A</t>
  </si>
  <si>
    <t>SOUTH MIAMI, CITY OF</t>
  </si>
  <si>
    <t>120658#</t>
  </si>
  <si>
    <t>10/03/76</t>
  </si>
  <si>
    <t>10/08/76</t>
  </si>
  <si>
    <t>SOUTH DAYTONA, CITY OF</t>
  </si>
  <si>
    <t>120314D</t>
  </si>
  <si>
    <t>="08/26/77"</t>
  </si>
  <si>
    <t>SOUTH BAY, CITY OF</t>
  </si>
  <si>
    <t>120226A</t>
  </si>
  <si>
    <t>="08/15/84"</t>
  </si>
  <si>
    <t>SOPCHOPPY, CITY OF</t>
  </si>
  <si>
    <t>120620#</t>
  </si>
  <si>
    <t>="05/01/87"</t>
  </si>
  <si>
    <t>12/17/10(M)</t>
  </si>
  <si>
    <t>12/15/90</t>
  </si>
  <si>
    <t>SNEADS,TOWN OF</t>
  </si>
  <si>
    <t>120130#</t>
  </si>
  <si>
    <t>="07/03/85"</t>
  </si>
  <si>
    <t>="09/15/78"</t>
  </si>
  <si>
    <t>SHALIMAR, TOWN OF</t>
  </si>
  <si>
    <t>120579#</t>
  </si>
  <si>
    <t>="03/15/74"</t>
  </si>
  <si>
    <t>SEWALLS POINT, TOWN OF</t>
  </si>
  <si>
    <t>120164B</t>
  </si>
  <si>
    <t>="06/01/81"</t>
  </si>
  <si>
    <t>SEMINOLE, CITY OF</t>
  </si>
  <si>
    <t>120257#</t>
  </si>
  <si>
    <t>Use Broward Co. (CID 125093) FIRM dated 10/02/1997, Panel 12011C0304F.</t>
  </si>
  <si>
    <t>Yes</t>
  </si>
  <si>
    <t>="03/25/02"</t>
  </si>
  <si>
    <t>="05/16/12"</t>
  </si>
  <si>
    <t>HENDRY COUNTY/COLLIER COUNTY/BROWARD COUNTY</t>
  </si>
  <si>
    <t>SEMINOLE TRIBE OF FLORIDA</t>
  </si>
  <si>
    <t>120685#</t>
  </si>
  <si>
    <t>="05/05/81"</t>
  </si>
  <si>
    <t>="01/17/75"</t>
  </si>
  <si>
    <t>SEMINOLE COUNTY*</t>
  </si>
  <si>
    <t>120289#</t>
  </si>
  <si>
    <t>11/18/15</t>
  </si>
  <si>
    <t>HIGHLANDS COUNTY</t>
  </si>
  <si>
    <t>SEBRING, CITY OF</t>
  </si>
  <si>
    <t>120690A</t>
  </si>
  <si>
    <t>="04/15/80"</t>
  </si>
  <si>
    <t>="02/08/74"</t>
  </si>
  <si>
    <t>SEBASTIAN, CITY OF</t>
  </si>
  <si>
    <t>120123#</t>
  </si>
  <si>
    <t>="02/16/77"</t>
  </si>
  <si>
    <t>SEA RANCH LAKES, VILLAGE OF</t>
  </si>
  <si>
    <t>120056#</t>
  </si>
  <si>
    <t>="04/23/76"</t>
  </si>
  <si>
    <t>SATELLITE BEACH, CITY OF</t>
  </si>
  <si>
    <t>120028#</t>
  </si>
  <si>
    <t>SARASOTA, CITY OF</t>
  </si>
  <si>
    <t>125150A</t>
  </si>
  <si>
    <t>SARASOTA COUNTY *</t>
  </si>
  <si>
    <t>125144A</t>
  </si>
  <si>
    <t>INCLUDES THE TOWN OF NAVARRE BEACH</t>
  </si>
  <si>
    <t>10/14/77</t>
  </si>
  <si>
    <t>12/19/06</t>
  </si>
  <si>
    <t>SANTA ROSA COUNTY</t>
  </si>
  <si>
    <t>SANTA ROSA COUNTY *</t>
  </si>
  <si>
    <t>120274#</t>
  </si>
  <si>
    <t>="04/16/79"</t>
  </si>
  <si>
    <t>LEE COUNTY</t>
  </si>
  <si>
    <t>SANIBEL, CITY OF</t>
  </si>
  <si>
    <t>120402#</t>
  </si>
  <si>
    <t>SANFORD, CITY OF</t>
  </si>
  <si>
    <t>120294#</t>
  </si>
  <si>
    <t>="05/22/09"</t>
  </si>
  <si>
    <t>SAN ANTONIO, CITY OF</t>
  </si>
  <si>
    <t>120634#</t>
  </si>
  <si>
    <t>="06/18/71"</t>
  </si>
  <si>
    <t>SAFETY HARBOR, CITY OF</t>
  </si>
  <si>
    <t>125143#</t>
  </si>
  <si>
    <t>ROYAL PALM BEACH, VILLAGE OF</t>
  </si>
  <si>
    <t>120225A</t>
  </si>
  <si>
    <t>="03/01/74"</t>
  </si>
  <si>
    <t>ROCKLEDGE, CITY OF</t>
  </si>
  <si>
    <t>120027#</t>
  </si>
  <si>
    <t>="09/22/72"</t>
  </si>
  <si>
    <t>RIVIERA BEACH, CITY OF</t>
  </si>
  <si>
    <t>125142A</t>
  </si>
  <si>
    <t>REDINGTON SHORES, TOWN OF</t>
  </si>
  <si>
    <t>125141#</t>
  </si>
  <si>
    <t>="05/15/70"</t>
  </si>
  <si>
    <t>REDINGTON BEACH, TOWN OF</t>
  </si>
  <si>
    <t>125140#</t>
  </si>
  <si>
    <t>="02/01/87"</t>
  </si>
  <si>
    <t>GADSDEN COUNTY</t>
  </si>
  <si>
    <t>QUINCY,CITY OF</t>
  </si>
  <si>
    <t>120093#</t>
  </si>
  <si>
    <t>PUTNAM COUNTY *</t>
  </si>
  <si>
    <t>120272#</t>
  </si>
  <si>
    <t>10/30/70</t>
  </si>
  <si>
    <t>="05/05/03"</t>
  </si>
  <si>
    <t>="08/25/70"</t>
  </si>
  <si>
    <t>CHARLOTTE COUNTY</t>
  </si>
  <si>
    <t>PUNTA GORDA, CITY OF</t>
  </si>
  <si>
    <t>120062#</t>
  </si>
  <si>
    <t>12/13/74</t>
  </si>
  <si>
    <t>PORT ST. LUCIE, CITY OF</t>
  </si>
  <si>
    <t>120287#</t>
  </si>
  <si>
    <t>RIDGE</t>
  </si>
  <si>
    <t xml:space="preserve">INCLUDES THE CITY OF WARD </t>
  </si>
  <si>
    <t>="06/15/83"</t>
  </si>
  <si>
    <t>PORT ST JOE, CITY OF</t>
  </si>
  <si>
    <t>120099#</t>
  </si>
  <si>
    <t>PORT RICHEY, CITY OF</t>
  </si>
  <si>
    <t>120234#</t>
  </si>
  <si>
    <t>="05/16/77"</t>
  </si>
  <si>
    <t>PORT ORANGE, CITY OF</t>
  </si>
  <si>
    <t>120313D</t>
  </si>
  <si>
    <t>PONCE INLET, TOWN OF</t>
  </si>
  <si>
    <t>120312D</t>
  </si>
  <si>
    <t>12/05/90</t>
  </si>
  <si>
    <t>11/22/74</t>
  </si>
  <si>
    <t>PONCE DE LEON, TOWN OF</t>
  </si>
  <si>
    <t>120117#</t>
  </si>
  <si>
    <t>="09/05/79"</t>
  </si>
  <si>
    <t>="03/16/73"</t>
  </si>
  <si>
    <t>POMPANO BEACH, CITY OF</t>
  </si>
  <si>
    <t>120055#</t>
  </si>
  <si>
    <t>12/04/79</t>
  </si>
  <si>
    <t>="05/26/78"</t>
  </si>
  <si>
    <t>POMONA PARK, TOWN OF</t>
  </si>
  <si>
    <t>120418#</t>
  </si>
  <si>
    <t>="01/19/83"</t>
  </si>
  <si>
    <t>="05/13/77"</t>
  </si>
  <si>
    <t>POLK COUNTY*</t>
  </si>
  <si>
    <t>120261C</t>
  </si>
  <si>
    <t>USE POLK COUNTY FIRM (CID 120261) INDEX DATED DECEMBER 20, 2000, PANELS 12105C0180E, 12105C0190E AND 12105C0200E</t>
  </si>
  <si>
    <t>="03/22/05"</t>
  </si>
  <si>
    <t>POLK CITY, CITY OF</t>
  </si>
  <si>
    <t>120665C</t>
  </si>
  <si>
    <t>="09/15/77"</t>
  </si>
  <si>
    <t>PLANTATION, CITY OF</t>
  </si>
  <si>
    <t>120054#</t>
  </si>
  <si>
    <t>="04/29/83"</t>
  </si>
  <si>
    <t>="08/28/08(M)"</t>
  </si>
  <si>
    <t>PLANT CITY, CITY OF</t>
  </si>
  <si>
    <t>120113#</t>
  </si>
  <si>
    <t>="08/15/77"</t>
  </si>
  <si>
    <t>="06/07/74"</t>
  </si>
  <si>
    <t>PINELLAS PARK, CITY OF</t>
  </si>
  <si>
    <t>120251#</t>
  </si>
  <si>
    <t>PINELLAS COUNTY *</t>
  </si>
  <si>
    <t>125139#</t>
  </si>
  <si>
    <t>THE VILLAGE OF PINECREST HAS ADOPTED THE DADE COUNTY (120635) FIRM 
PANELS 260, 276, &amp; 278.  THE INITIAL FIRM DATE FOR THE COMMUNITY IS 10/29/1972 FOR FLOODPLAIN MANAGEMENT PURPOSES.</t>
  </si>
  <si>
    <t>10/13/98</t>
  </si>
  <si>
    <t>="09/30/72"</t>
  </si>
  <si>
    <t>PINECREST, VILLAGE OF</t>
  </si>
  <si>
    <t>120425#</t>
  </si>
  <si>
    <t>="07/18/07"</t>
  </si>
  <si>
    <t>="04/15/02"</t>
  </si>
  <si>
    <t>PIERSON, TOWN OF</t>
  </si>
  <si>
    <t>120675D</t>
  </si>
  <si>
    <t>PERRY, CITY OF</t>
  </si>
  <si>
    <t>120303#</t>
  </si>
  <si>
    <t>="09/29/06"</t>
  </si>
  <si>
    <t>ESCAMBIA COUNTY</t>
  </si>
  <si>
    <t>PENSACOLA, CITY OF</t>
  </si>
  <si>
    <t>120082#</t>
  </si>
  <si>
    <t>="09/28/73"</t>
  </si>
  <si>
    <t>="05/26/70"</t>
  </si>
  <si>
    <t>PENSACOLA BEACH-SANTA ROSA ISLAND AUTHORITY</t>
  </si>
  <si>
    <t>125138#</t>
  </si>
  <si>
    <t>CLAY COUNTY</t>
  </si>
  <si>
    <t>PENNEY FARMS, TOWN OF</t>
  </si>
  <si>
    <t>120059#</t>
  </si>
  <si>
    <t>12/15/77</t>
  </si>
  <si>
    <t>="04/06/73"</t>
  </si>
  <si>
    <t>PEMBROKE PINES, CITY OF</t>
  </si>
  <si>
    <t>120053#</t>
  </si>
  <si>
    <t>="05/01/79"</t>
  </si>
  <si>
    <t>PEMBROKE PARK, TOWN OF</t>
  </si>
  <si>
    <t>120052#</t>
  </si>
  <si>
    <t>12/16/04</t>
  </si>
  <si>
    <t>="09/29/10(M)"</t>
  </si>
  <si>
    <t>="03/07/00"</t>
  </si>
  <si>
    <t>PAXTON, TOWN OF</t>
  </si>
  <si>
    <t>120423#</t>
  </si>
  <si>
    <t>11/18/81</t>
  </si>
  <si>
    <t>PASCO COUNTY *</t>
  </si>
  <si>
    <t>120230#</t>
  </si>
  <si>
    <t>="04/02/79"</t>
  </si>
  <si>
    <t>="08/30/74"</t>
  </si>
  <si>
    <t>PARKLAND, CITY OF</t>
  </si>
  <si>
    <t>120051#</t>
  </si>
  <si>
    <t>="08/01/80"</t>
  </si>
  <si>
    <t>PARKER, CITY OF</t>
  </si>
  <si>
    <t>120011#</t>
  </si>
  <si>
    <t>="07/18/77"</t>
  </si>
  <si>
    <t>PANAMA CITY, CITY OF</t>
  </si>
  <si>
    <t>120012#</t>
  </si>
  <si>
    <t>="06/01/77"</t>
  </si>
  <si>
    <t>PANAMA CITY BEACH, CITY OF</t>
  </si>
  <si>
    <t>120013#</t>
  </si>
  <si>
    <t>="09/02/81"</t>
  </si>
  <si>
    <t>MANATEE COUNTY</t>
  </si>
  <si>
    <t>PALMETTO, CITY OF</t>
  </si>
  <si>
    <t>120159#</t>
  </si>
  <si>
    <t>="02/02/05"</t>
  </si>
  <si>
    <t>PALMETTO BAY, VILLAGE OF</t>
  </si>
  <si>
    <t>120687#</t>
  </si>
  <si>
    <t>="03/01/78"</t>
  </si>
  <si>
    <t>PALM SPRINGS, VILLAGE OF</t>
  </si>
  <si>
    <t>120223A</t>
  </si>
  <si>
    <t>="03/27/95"</t>
  </si>
  <si>
    <t>="08/31/79"</t>
  </si>
  <si>
    <t>PALM SHORES, TOWN OF</t>
  </si>
  <si>
    <t>120612#</t>
  </si>
  <si>
    <t>USE FLAGLER CO. (CID 120085) FIRM DATED 7-15-92, PANELS 0030C, 0035C, 0040B, 0045B, 0080B, 0085B, 0090B AND 0095B.</t>
  </si>
  <si>
    <t>="02/04/02"</t>
  </si>
  <si>
    <t>="06/06/18"</t>
  </si>
  <si>
    <t>="07/17/06"</t>
  </si>
  <si>
    <t>FLAGLER COUNTY</t>
  </si>
  <si>
    <t>PALM COAST, CITY OF</t>
  </si>
  <si>
    <t>120684B</t>
  </si>
  <si>
    <t>="09/13/74"</t>
  </si>
  <si>
    <t>PALM BEACH, TOWN OF</t>
  </si>
  <si>
    <t>120220A</t>
  </si>
  <si>
    <t>="06/25/71"</t>
  </si>
  <si>
    <t>="04/27/70"</t>
  </si>
  <si>
    <t>PALM BEACH SHORES, TOWN OF</t>
  </si>
  <si>
    <t>125137A</t>
  </si>
  <si>
    <t>="01/03/79"</t>
  </si>
  <si>
    <t>="01/18/74"</t>
  </si>
  <si>
    <t>PALM BEACH GARDENS, CITY OF</t>
  </si>
  <si>
    <t>120221A</t>
  </si>
  <si>
    <t>="02/01/79"</t>
  </si>
  <si>
    <t>PALM BEACH COUNTY *</t>
  </si>
  <si>
    <t>120192A</t>
  </si>
  <si>
    <t>="09/03/80"</t>
  </si>
  <si>
    <t>PALM BAY, CITY OF</t>
  </si>
  <si>
    <t>120404#</t>
  </si>
  <si>
    <t>="06/04/80"</t>
  </si>
  <si>
    <t>PALATKA, CITY OF</t>
  </si>
  <si>
    <t>120273#</t>
  </si>
  <si>
    <t>="09/05/75"</t>
  </si>
  <si>
    <t>PAHOKEE, CITY OF</t>
  </si>
  <si>
    <t>120219A</t>
  </si>
  <si>
    <t>="09/28/79"</t>
  </si>
  <si>
    <t>OVIEDO, CITY OF</t>
  </si>
  <si>
    <t>120293#</t>
  </si>
  <si>
    <t>="09/01/05"</t>
  </si>
  <si>
    <t>="08/17/79"</t>
  </si>
  <si>
    <t>OTTER CREEK, CITY OF</t>
  </si>
  <si>
    <t>120592#</t>
  </si>
  <si>
    <t>="02/03/82"</t>
  </si>
  <si>
    <t>="01/31/75"</t>
  </si>
  <si>
    <t>OSCEOLA COUNTY *</t>
  </si>
  <si>
    <t>120189#</t>
  </si>
  <si>
    <t>="09/07/73"</t>
  </si>
  <si>
    <t>ORMOND BEACH, CITY OF</t>
  </si>
  <si>
    <t>125136D</t>
  </si>
  <si>
    <t>="06/20/18(&gt;)"</t>
  </si>
  <si>
    <t>ORLANDO, CITY OF</t>
  </si>
  <si>
    <t>120186C</t>
  </si>
  <si>
    <t>ORCHID, TOWN OF</t>
  </si>
  <si>
    <t>120122#</t>
  </si>
  <si>
    <t>ORANGE PARK, CITY OF</t>
  </si>
  <si>
    <t>120066#</t>
  </si>
  <si>
    <t>Includes the Town of Bithlo.</t>
  </si>
  <si>
    <t>12/01/81</t>
  </si>
  <si>
    <t>="01/30/76"</t>
  </si>
  <si>
    <t>ORANGE COUNTY *</t>
  </si>
  <si>
    <t>120179C</t>
  </si>
  <si>
    <t>="09/02/94"</t>
  </si>
  <si>
    <t>ORANGE CITY, CITY OF</t>
  </si>
  <si>
    <t>120633D</t>
  </si>
  <si>
    <t>OPA-LOCKA, CITY OF</t>
  </si>
  <si>
    <t>120657#</t>
  </si>
  <si>
    <t>="05/21/71"</t>
  </si>
  <si>
    <t>="09/11/70"</t>
  </si>
  <si>
    <t>="09/08/70"</t>
  </si>
  <si>
    <t>OLDSMAR, CITY OF</t>
  </si>
  <si>
    <t>120250#</t>
  </si>
  <si>
    <t>="07/16/15"</t>
  </si>
  <si>
    <t>OKEECHOBEE COUNTY</t>
  </si>
  <si>
    <t>OKEECHOBEE, CITY OF</t>
  </si>
  <si>
    <t>120178A</t>
  </si>
  <si>
    <t>="02/04/81"</t>
  </si>
  <si>
    <t>="08/04/78"</t>
  </si>
  <si>
    <t>OKEECHOBEE COUNTY *</t>
  </si>
  <si>
    <t>120177A</t>
  </si>
  <si>
    <t>="08/28/70"</t>
  </si>
  <si>
    <t>OKALOOSA COUNTY *</t>
  </si>
  <si>
    <t>120173#</t>
  </si>
  <si>
    <t>11/01/78</t>
  </si>
  <si>
    <t>OCOEE, CITY OF</t>
  </si>
  <si>
    <t>120185#</t>
  </si>
  <si>
    <t>="04/09/71"</t>
  </si>
  <si>
    <t>="09/18/70"</t>
  </si>
  <si>
    <t>OCEAN RIDGE, TOWN OF</t>
  </si>
  <si>
    <t>125134A</t>
  </si>
  <si>
    <t>="06/15/81"</t>
  </si>
  <si>
    <t>OCEAN BREEZE, TOWN OF</t>
  </si>
  <si>
    <t>120163B</t>
  </si>
  <si>
    <t>="09/22/78"</t>
  </si>
  <si>
    <t>="04/19/17"</t>
  </si>
  <si>
    <t>MARION COUNTY</t>
  </si>
  <si>
    <t>OCALA, CITY OF</t>
  </si>
  <si>
    <t>120330B</t>
  </si>
  <si>
    <t>12/30/09</t>
  </si>
  <si>
    <t>OAKLAND, TOWN OF</t>
  </si>
  <si>
    <t>120663#</t>
  </si>
  <si>
    <t>12/01/77</t>
  </si>
  <si>
    <t>OAKLAND PARK, CITY OF</t>
  </si>
  <si>
    <t>120050#</t>
  </si>
  <si>
    <t>="02/21/94"</t>
  </si>
  <si>
    <t>="06/04/90"</t>
  </si>
  <si>
    <t>OAK HILL, CITY OF</t>
  </si>
  <si>
    <t>120624D</t>
  </si>
  <si>
    <t>NORTH REDINGTON BEACH, TOWN OF</t>
  </si>
  <si>
    <t>125133#</t>
  </si>
  <si>
    <t>="06/10/77"</t>
  </si>
  <si>
    <t>NORTH PORT, CITY OF</t>
  </si>
  <si>
    <t>120279A</t>
  </si>
  <si>
    <t>NORTH PALM BEACH, VILLAGE OF</t>
  </si>
  <si>
    <t>120217A</t>
  </si>
  <si>
    <t>NORTH MIAMI, CITY OF</t>
  </si>
  <si>
    <t>120655#</t>
  </si>
  <si>
    <t>NORTH MIAMI BEACH, CITY OF</t>
  </si>
  <si>
    <t>120656#</t>
  </si>
  <si>
    <t>NORTH LAUDERDALE, CITY OF</t>
  </si>
  <si>
    <t>120049#</t>
  </si>
  <si>
    <t>NORTH BAY VILLAGE, CITY OF</t>
  </si>
  <si>
    <t>120654#</t>
  </si>
  <si>
    <t>="03/19/96"</t>
  </si>
  <si>
    <t>NOMA, TOWN OF</t>
  </si>
  <si>
    <t>120631#</t>
  </si>
  <si>
    <t>="07/18/85"</t>
  </si>
  <si>
    <t>NICEVILLE, CITY OF</t>
  </si>
  <si>
    <t>120338#</t>
  </si>
  <si>
    <t>Newberry will use the Alachua County FIRM panel numbers 120001 0225A, 0250A, 0375A, 0400A</t>
  </si>
  <si>
    <t>="02/03/00"</t>
  </si>
  <si>
    <t>="09/28/84"</t>
  </si>
  <si>
    <t>NEWBERRY, CITY OF</t>
  </si>
  <si>
    <t>120679#</t>
  </si>
  <si>
    <t>12/07/73</t>
  </si>
  <si>
    <t>NEW SMYRNA BEACH, CITY OF</t>
  </si>
  <si>
    <t>125132D</t>
  </si>
  <si>
    <t>="01/04/74"</t>
  </si>
  <si>
    <t>NEW PORT RICHEY, CITY OF</t>
  </si>
  <si>
    <t>120232#</t>
  </si>
  <si>
    <t>="06/03/13"</t>
  </si>
  <si>
    <t>DUVAL COUNTY</t>
  </si>
  <si>
    <t>NEPTUNE BEACH, CITY OF</t>
  </si>
  <si>
    <t>120079#</t>
  </si>
  <si>
    <t>="08/02/17"</t>
  </si>
  <si>
    <t>NASSAU COUNTY</t>
  </si>
  <si>
    <t>NASSAU COUNTY*</t>
  </si>
  <si>
    <t>120170B</t>
  </si>
  <si>
    <t>="07/02/71"</t>
  </si>
  <si>
    <t>="05/05/70"</t>
  </si>
  <si>
    <t>COLLIER COUNTY</t>
  </si>
  <si>
    <t>NAPLES, CITY OF</t>
  </si>
  <si>
    <t>125130#</t>
  </si>
  <si>
    <t>12/28/73</t>
  </si>
  <si>
    <t>MULBERRY, CITY OF</t>
  </si>
  <si>
    <t>120268C</t>
  </si>
  <si>
    <t>="04/05/88"</t>
  </si>
  <si>
    <t>MT. DORA, CITY OF</t>
  </si>
  <si>
    <t>120137#</t>
  </si>
  <si>
    <t>="04/11/75"</t>
  </si>
  <si>
    <t>GLADES COUNTY</t>
  </si>
  <si>
    <t>MOORE HAVEN, CITY OF</t>
  </si>
  <si>
    <t>120097#</t>
  </si>
  <si>
    <t>="06/11/91"</t>
  </si>
  <si>
    <t>11/15/84</t>
  </si>
  <si>
    <t>MONTVERDE, TOWN OF</t>
  </si>
  <si>
    <t>120614#</t>
  </si>
  <si>
    <t>="02/05/14"</t>
  </si>
  <si>
    <t>JEFFERSON COUNTY</t>
  </si>
  <si>
    <t>MONTICELLO, CITY OF</t>
  </si>
  <si>
    <t>120365#</t>
  </si>
  <si>
    <t>THE VILLAGE OF ISLAMORADA IS INCLUDED IN THE MONROE COUNTY CORPORATE
LIMITS UNTIL OCTOBER 1, 1998.</t>
  </si>
  <si>
    <t>="06/15/73"</t>
  </si>
  <si>
    <t>="02/18/05"</t>
  </si>
  <si>
    <t>="06/20/70"</t>
  </si>
  <si>
    <t>MONROE COUNTY</t>
  </si>
  <si>
    <t>MONROE COUNTY*</t>
  </si>
  <si>
    <t>125129#</t>
  </si>
  <si>
    <t>MIRAMAR, CITY OF</t>
  </si>
  <si>
    <t>120048#</t>
  </si>
  <si>
    <t>MINNEOLA, CITY OF</t>
  </si>
  <si>
    <t>120412#</t>
  </si>
  <si>
    <t>MILTON, CITY OF</t>
  </si>
  <si>
    <t>120276#</t>
  </si>
  <si>
    <t>MIDWAY, CITY OF</t>
  </si>
  <si>
    <t>120026#</t>
  </si>
  <si>
    <t>="04/16/76"</t>
  </si>
  <si>
    <t>MICANOPY, TOWN OF</t>
  </si>
  <si>
    <t>120344#</t>
  </si>
  <si>
    <t>INCLUDES THE UNINCORPORATED AREAS ONLY</t>
  </si>
  <si>
    <t>MIAMI-DADE COUNTY*</t>
  </si>
  <si>
    <t>120635#</t>
  </si>
  <si>
    <t>MIAMI, CITY OF</t>
  </si>
  <si>
    <t>120650#</t>
  </si>
  <si>
    <t>MIAMI SPRINGS, CITY OF</t>
  </si>
  <si>
    <t>120653#</t>
  </si>
  <si>
    <t>MIAMI SHORES VILLAGE,  VILLAGE OF</t>
  </si>
  <si>
    <t>120652#</t>
  </si>
  <si>
    <t>USE MIAMI-DADE COUNTY (CID 120635) FIRM, PANELS #75, 80, AND 90.</t>
  </si>
  <si>
    <t>="07/17/03"</t>
  </si>
  <si>
    <t>MIAMI LAKES, TOWN OF</t>
  </si>
  <si>
    <t>120686#</t>
  </si>
  <si>
    <t>USE MIAMI-DADE COUNTY (CID 120635) FIRM PANELS 80, 82, 83, &amp; 90.</t>
  </si>
  <si>
    <t>="06/21/04"</t>
  </si>
  <si>
    <t>MIAMI GARDENS, CITY OF</t>
  </si>
  <si>
    <t>120345#</t>
  </si>
  <si>
    <t>MIAMI BEACH, CITY OF</t>
  </si>
  <si>
    <t>120651#</t>
  </si>
  <si>
    <t>MEXICO BEACH, CITY OF</t>
  </si>
  <si>
    <t>120010#</t>
  </si>
  <si>
    <t>="07/01/79"</t>
  </si>
  <si>
    <t>MELBOURNE, CITY OF</t>
  </si>
  <si>
    <t>120025#</t>
  </si>
  <si>
    <t>MELBOURNE VILLAGE, TOWN OF</t>
  </si>
  <si>
    <t>120329#</t>
  </si>
  <si>
    <t>11/24/72</t>
  </si>
  <si>
    <t>11/25/72</t>
  </si>
  <si>
    <t>MELBOURNE BEACH, TOWN OF</t>
  </si>
  <si>
    <t>125128#</t>
  </si>
  <si>
    <t>MEDLEY, TOWN OF</t>
  </si>
  <si>
    <t>120649#</t>
  </si>
  <si>
    <t xml:space="preserve">The Town is located on Marion County?s FIRM panel 120083C0130D dated 08/28/2008.  </t>
  </si>
  <si>
    <t>="08/24/09"</t>
  </si>
  <si>
    <t>="05/27/77"</t>
  </si>
  <si>
    <t>MCINTOSH, TOWN OF</t>
  </si>
  <si>
    <t>120575#</t>
  </si>
  <si>
    <t>LAFAYETTE COUNTY</t>
  </si>
  <si>
    <t>MAYO, TOWN OF</t>
  </si>
  <si>
    <t>120132#</t>
  </si>
  <si>
    <t>="09/21/79"</t>
  </si>
  <si>
    <t>MASCOTTE, CITY OF</t>
  </si>
  <si>
    <t>120591#</t>
  </si>
  <si>
    <t>="06/27/75"</t>
  </si>
  <si>
    <t>MARY ESTHER, CITY OF</t>
  </si>
  <si>
    <t>120337#</t>
  </si>
  <si>
    <t>="07/29/77"</t>
  </si>
  <si>
    <t>MARTIN COUNTY *</t>
  </si>
  <si>
    <t>120161B</t>
  </si>
  <si>
    <t>12/27/74</t>
  </si>
  <si>
    <t>MARION COUNTY *</t>
  </si>
  <si>
    <t>120160B</t>
  </si>
  <si>
    <t>="02/19/86"</t>
  </si>
  <si>
    <t>ST. JOHNS COUNTY/FLAGLER COUNTY</t>
  </si>
  <si>
    <t>MARINELAND, TOWN OF</t>
  </si>
  <si>
    <t>120570B</t>
  </si>
  <si>
    <t>MARIANNA, CITY OF</t>
  </si>
  <si>
    <t>120129#</t>
  </si>
  <si>
    <t>="01/19/78"</t>
  </si>
  <si>
    <t>="02/15/74"</t>
  </si>
  <si>
    <t>MARGATE, CITY OF</t>
  </si>
  <si>
    <t>120047#</t>
  </si>
  <si>
    <t>10/27/98</t>
  </si>
  <si>
    <t>="09/14/79"</t>
  </si>
  <si>
    <t>MARCO ISLAND, CITY OF</t>
  </si>
  <si>
    <t>120426#</t>
  </si>
  <si>
    <t>10/16/00</t>
  </si>
  <si>
    <t>MARATHON, CITY OF</t>
  </si>
  <si>
    <t>120681#</t>
  </si>
  <si>
    <t>MANGONIA PARK, TOWN OF</t>
  </si>
  <si>
    <t>120216A</t>
  </si>
  <si>
    <t>="06/26/71"</t>
  </si>
  <si>
    <t>MANATEE COUNTY *</t>
  </si>
  <si>
    <t>120153#</t>
  </si>
  <si>
    <t>="07/18/70"</t>
  </si>
  <si>
    <t>MANALAPAN, TOWN OF</t>
  </si>
  <si>
    <t>120215A</t>
  </si>
  <si>
    <t>MALONE, TOWN OF</t>
  </si>
  <si>
    <t>120623#</t>
  </si>
  <si>
    <t>MALABAR, TOWN OF</t>
  </si>
  <si>
    <t>120024#</t>
  </si>
  <si>
    <t>MAITLAND, CITY OF</t>
  </si>
  <si>
    <t>120184#</t>
  </si>
  <si>
    <t>="05/15/86"</t>
  </si>
  <si>
    <t>="05/03/10(M)"</t>
  </si>
  <si>
    <t>="05/03/10"</t>
  </si>
  <si>
    <t>="01/24/74"</t>
  </si>
  <si>
    <t>MADISON COUNTY</t>
  </si>
  <si>
    <t>MADISON, CITY OF</t>
  </si>
  <si>
    <t>120152#</t>
  </si>
  <si>
    <t>MADISON COUNTY*</t>
  </si>
  <si>
    <t>120149B</t>
  </si>
  <si>
    <t>="06/05/70"</t>
  </si>
  <si>
    <t>MADEIRA BEACH, CITY OF</t>
  </si>
  <si>
    <t>125127#</t>
  </si>
  <si>
    <t>="06/17/08"</t>
  </si>
  <si>
    <t>11/24/78</t>
  </si>
  <si>
    <t>BAKER COUNTY</t>
  </si>
  <si>
    <t>MACCLENNY,CITY OF</t>
  </si>
  <si>
    <t>120590#</t>
  </si>
  <si>
    <t>LYNN HAVEN, CITY OF</t>
  </si>
  <si>
    <t>120009#</t>
  </si>
  <si>
    <t>="05/07/18"</t>
  </si>
  <si>
    <t>LOXAHATCHEE GROVES, TOWN OF</t>
  </si>
  <si>
    <t>120309A</t>
  </si>
  <si>
    <t>LONGWOOD, CITY OF</t>
  </si>
  <si>
    <t>120292#</t>
  </si>
  <si>
    <t>="04/20/70"</t>
  </si>
  <si>
    <t>="04/25/70"</t>
  </si>
  <si>
    <t>SARASOTA COUNTY/MANATEE COUNTY</t>
  </si>
  <si>
    <t>LONGBOAT KEY, TOWN OF</t>
  </si>
  <si>
    <t>125126A</t>
  </si>
  <si>
    <t>="04/16/13"</t>
  </si>
  <si>
    <t>LIVE OAK, CITY OF</t>
  </si>
  <si>
    <t>120334#</t>
  </si>
  <si>
    <t>11/03/72</t>
  </si>
  <si>
    <t>11/07/72</t>
  </si>
  <si>
    <t>LIGHTHOUSE POINT, CITY OF</t>
  </si>
  <si>
    <t>125125#</t>
  </si>
  <si>
    <t>="07/16/91"</t>
  </si>
  <si>
    <t>="01/13/78"</t>
  </si>
  <si>
    <t>LIBERTY COUNTY</t>
  </si>
  <si>
    <t>LIBERTY COUNTY *</t>
  </si>
  <si>
    <t>120148#</t>
  </si>
  <si>
    <t>="03/01/84"</t>
  </si>
  <si>
    <t>LEVY COUNTY *</t>
  </si>
  <si>
    <t>120145B</t>
  </si>
  <si>
    <t>12/15/82</t>
  </si>
  <si>
    <t>12/20/74</t>
  </si>
  <si>
    <t>LEON COUNTY *</t>
  </si>
  <si>
    <t>120143#</t>
  </si>
  <si>
    <t>LEESBURG, CITY OF</t>
  </si>
  <si>
    <t>120136#</t>
  </si>
  <si>
    <t>="04/30/86"</t>
  </si>
  <si>
    <t>LEE, TOWN OF</t>
  </si>
  <si>
    <t>120151#</t>
  </si>
  <si>
    <t>="09/19/84"</t>
  </si>
  <si>
    <t>LEE COUNTY*</t>
  </si>
  <si>
    <t>125124#</t>
  </si>
  <si>
    <t>="08/18/75"</t>
  </si>
  <si>
    <t>LAZY LAKE, VILLAGE OF</t>
  </si>
  <si>
    <t>120045#</t>
  </si>
  <si>
    <t>="07/23/71"</t>
  </si>
  <si>
    <t>="07/01/70"</t>
  </si>
  <si>
    <t>LAYTON, CITY OF</t>
  </si>
  <si>
    <t>120169#</t>
  </si>
  <si>
    <t>="03/19/98"</t>
  </si>
  <si>
    <t>="05/02/12(M)"</t>
  </si>
  <si>
    <t>11/15/89</t>
  </si>
  <si>
    <t>LAWTEY, CITY OF</t>
  </si>
  <si>
    <t>120628#</t>
  </si>
  <si>
    <t>="06/15/78"</t>
  </si>
  <si>
    <t>LAUDERHILL, CITY OF</t>
  </si>
  <si>
    <t>120044#</t>
  </si>
  <si>
    <t>LAUDERDALE-BY-THE-SEA, TOWN OF</t>
  </si>
  <si>
    <t>125123#</t>
  </si>
  <si>
    <t>="05/17/74"</t>
  </si>
  <si>
    <t>LAUDERDALE LAKES, CITY OF</t>
  </si>
  <si>
    <t>120043#</t>
  </si>
  <si>
    <t>="05/17/05"</t>
  </si>
  <si>
    <t>="08/07/70"</t>
  </si>
  <si>
    <t>LARGO, CITY OF</t>
  </si>
  <si>
    <t>125122#</t>
  </si>
  <si>
    <t>="03/12/71"</t>
  </si>
  <si>
    <t>LANTANA, TOWN OF</t>
  </si>
  <si>
    <t>120214A</t>
  </si>
  <si>
    <t>LAKELAND, CITY OF</t>
  </si>
  <si>
    <t>120267C</t>
  </si>
  <si>
    <t>12/01/78</t>
  </si>
  <si>
    <t>LAKE WORTH, CITY OF</t>
  </si>
  <si>
    <t>120213A</t>
  </si>
  <si>
    <t>10/17/75</t>
  </si>
  <si>
    <t>LAKE WALES, CITY OF</t>
  </si>
  <si>
    <t>120390C</t>
  </si>
  <si>
    <t>Use Highland County FIRM panels 120111 0150B and 175B</t>
  </si>
  <si>
    <t>LAKE PLACID, TOWN OF</t>
  </si>
  <si>
    <t>120068A</t>
  </si>
  <si>
    <t>LAKE PARK, TOWN OF</t>
  </si>
  <si>
    <t>120212A</t>
  </si>
  <si>
    <t>LAKE MARY, CITY OF</t>
  </si>
  <si>
    <t>120416#</t>
  </si>
  <si>
    <t>="05/19/05"</t>
  </si>
  <si>
    <t>LAKE HELEN, CITY OF</t>
  </si>
  <si>
    <t>120674D</t>
  </si>
  <si>
    <t>11/05/80</t>
  </si>
  <si>
    <t>="02/04/77"</t>
  </si>
  <si>
    <t>LAKE HAMILTON, TOWN OF</t>
  </si>
  <si>
    <t>120414C</t>
  </si>
  <si>
    <t>="04/01/82"</t>
  </si>
  <si>
    <t>LAKE COUNTY *</t>
  </si>
  <si>
    <t>120421#</t>
  </si>
  <si>
    <t>LAKE CLARKE SHORES, TOWN OF</t>
  </si>
  <si>
    <t>120211A</t>
  </si>
  <si>
    <t>10/29/76</t>
  </si>
  <si>
    <t>COLUMBIA COUNTY</t>
  </si>
  <si>
    <t>LAKE CITY, CITY OF</t>
  </si>
  <si>
    <t>120406#</t>
  </si>
  <si>
    <t>="07/03/86"</t>
  </si>
  <si>
    <t>="02/04/09(M)"</t>
  </si>
  <si>
    <t>LAKE BUTLER, CITY OF</t>
  </si>
  <si>
    <t>120595#</t>
  </si>
  <si>
    <t>="09/24/03"</t>
  </si>
  <si>
    <t>LAKE ALFRED, CITY OF</t>
  </si>
  <si>
    <t>120667C</t>
  </si>
  <si>
    <t>="01/16/87"</t>
  </si>
  <si>
    <t>LAFAYETTE COUNTY*</t>
  </si>
  <si>
    <t>120131B</t>
  </si>
  <si>
    <t>11/14/84</t>
  </si>
  <si>
    <t>LADY LAKE, TOWN OF</t>
  </si>
  <si>
    <t>120613#</t>
  </si>
  <si>
    <t>="01/20/82"</t>
  </si>
  <si>
    <t>="07/06/15"</t>
  </si>
  <si>
    <t>HENDRY COUNTY</t>
  </si>
  <si>
    <t>LABELLE,CITY OF</t>
  </si>
  <si>
    <t>120109A</t>
  </si>
  <si>
    <t>12/13/11</t>
  </si>
  <si>
    <t>LA CROSSE, TOWN OF</t>
  </si>
  <si>
    <t>120626#</t>
  </si>
  <si>
    <t>="07/02/81"</t>
  </si>
  <si>
    <t>KISSIMMEE, CITY OF</t>
  </si>
  <si>
    <t>120190#</t>
  </si>
  <si>
    <t>11/13/98</t>
  </si>
  <si>
    <t>="06/22/98"</t>
  </si>
  <si>
    <t>KEYSTONE HEIGHTS, CITY OF</t>
  </si>
  <si>
    <t>120671#</t>
  </si>
  <si>
    <t>="09/03/71"</t>
  </si>
  <si>
    <t>KEY WEST, CITY OF</t>
  </si>
  <si>
    <t>120168#</t>
  </si>
  <si>
    <t>="07/16/71"</t>
  </si>
  <si>
    <t>KEY COLONY BEACH, CITY OF</t>
  </si>
  <si>
    <t>125121#</t>
  </si>
  <si>
    <t>KEY BISCAYNE, VILLAGE OF</t>
  </si>
  <si>
    <t>120648#</t>
  </si>
  <si>
    <t>KENNETH CITY, TOWN OF</t>
  </si>
  <si>
    <t>120245#</t>
  </si>
  <si>
    <t>JUPITER, TOWN OF</t>
  </si>
  <si>
    <t>125119A</t>
  </si>
  <si>
    <t>="02/02/77"</t>
  </si>
  <si>
    <t>JUPITER ISLAND, TOWN OF</t>
  </si>
  <si>
    <t>120162B</t>
  </si>
  <si>
    <t>JUPITER INLET COLONY, TOWN OF</t>
  </si>
  <si>
    <t>125120A</t>
  </si>
  <si>
    <t>JUNO BEACH, TOWN OF</t>
  </si>
  <si>
    <t>120208A</t>
  </si>
  <si>
    <t>JEFFERSON COUNTY *</t>
  </si>
  <si>
    <t>120331#</t>
  </si>
  <si>
    <t>10/10/75</t>
  </si>
  <si>
    <t>JAY, TOWN OF</t>
  </si>
  <si>
    <t>120339#</t>
  </si>
  <si>
    <t>="07/27/06"</t>
  </si>
  <si>
    <t>="06/04/10(M)"</t>
  </si>
  <si>
    <t>JASPER, CITY OF</t>
  </si>
  <si>
    <t>120587#</t>
  </si>
  <si>
    <t>JACKSONVILLE, CITY OF</t>
  </si>
  <si>
    <t>120077#</t>
  </si>
  <si>
    <t>JACKSONVILLE BEACH, CITY OF</t>
  </si>
  <si>
    <t>120078#</t>
  </si>
  <si>
    <t>JACKSON COUNTY *</t>
  </si>
  <si>
    <t>120125#</t>
  </si>
  <si>
    <t>10/01/98</t>
  </si>
  <si>
    <t>ISLAMORADA, VILLAGE OF</t>
  </si>
  <si>
    <t>120424#</t>
  </si>
  <si>
    <t>CITRUS COUNTY</t>
  </si>
  <si>
    <t>INVERNESS, CITY OF</t>
  </si>
  <si>
    <t>120348#</t>
  </si>
  <si>
    <t>12/03/76</t>
  </si>
  <si>
    <t>INTERLACHEN, TOWN OF</t>
  </si>
  <si>
    <t>120391#</t>
  </si>
  <si>
    <t>="01/10/86"</t>
  </si>
  <si>
    <t>12/29/78</t>
  </si>
  <si>
    <t>INGLIS, TOWN OF</t>
  </si>
  <si>
    <t>120586#</t>
  </si>
  <si>
    <t>INDIAN SHORES, TOWN OF</t>
  </si>
  <si>
    <t>125118#</t>
  </si>
  <si>
    <t>="07/17/70"</t>
  </si>
  <si>
    <t>INDIAN ROCKS BEACH, CITY OF</t>
  </si>
  <si>
    <t>125117#</t>
  </si>
  <si>
    <t>10/26/73</t>
  </si>
  <si>
    <t>INDIAN RIVER SHORES, TOWN OF</t>
  </si>
  <si>
    <t>120121#</t>
  </si>
  <si>
    <t>="07/03/78"</t>
  </si>
  <si>
    <t>INDIAN RIVER COUNTY *</t>
  </si>
  <si>
    <t>120119#</t>
  </si>
  <si>
    <t>INDIAN HARBOR BEACH, CITY OF</t>
  </si>
  <si>
    <t>125116#</t>
  </si>
  <si>
    <t>INDIAN CREEK, VILLAGE OF</t>
  </si>
  <si>
    <t>120646#</t>
  </si>
  <si>
    <t>="08/18/72"</t>
  </si>
  <si>
    <t>INDIALANTIC, TOWN OF</t>
  </si>
  <si>
    <t>125115#</t>
  </si>
  <si>
    <t>="08/23/74"</t>
  </si>
  <si>
    <t>HYPOLUXO, TOWN OF</t>
  </si>
  <si>
    <t>120207A</t>
  </si>
  <si>
    <t>="03/02/79"</t>
  </si>
  <si>
    <t>HOWEY IN THE HILLS, TOWN OF</t>
  </si>
  <si>
    <t>120585#</t>
  </si>
  <si>
    <t>11/02/83</t>
  </si>
  <si>
    <t>="03/18/08"</t>
  </si>
  <si>
    <t>DIXIE COUNTY</t>
  </si>
  <si>
    <t>HORSESHOE BEACH, TOWN OF</t>
  </si>
  <si>
    <t>120326#</t>
  </si>
  <si>
    <t>HOMESTEAD, CITY OF</t>
  </si>
  <si>
    <t>120645#</t>
  </si>
  <si>
    <t>HOLMES COUNTY *</t>
  </si>
  <si>
    <t>120420#</t>
  </si>
  <si>
    <t>HOLMES BEACH, CITY OF</t>
  </si>
  <si>
    <t>125114#</t>
  </si>
  <si>
    <t>HOLLYWOOD, CITY OF</t>
  </si>
  <si>
    <t>125113#</t>
  </si>
  <si>
    <t>HOLLY HILL, CITY OF</t>
  </si>
  <si>
    <t>125112D</t>
  </si>
  <si>
    <t>HILLSBOROUGH COUNTY*</t>
  </si>
  <si>
    <t>120112#</t>
  </si>
  <si>
    <t>="04/17/78"</t>
  </si>
  <si>
    <t>HILLSBORO BEACH, TOWN OF</t>
  </si>
  <si>
    <t>120040#</t>
  </si>
  <si>
    <t>10/01/03</t>
  </si>
  <si>
    <t>12/23/77</t>
  </si>
  <si>
    <t>HILLIARD, TOWN OF</t>
  </si>
  <si>
    <t>120573#</t>
  </si>
  <si>
    <t>="02/16/83"</t>
  </si>
  <si>
    <t>HIGHLANDS COUNTY *</t>
  </si>
  <si>
    <t>120111A</t>
  </si>
  <si>
    <t>10/16/70</t>
  </si>
  <si>
    <t>10/17/70</t>
  </si>
  <si>
    <t>HIGHLAND BEACH, TOWN OF</t>
  </si>
  <si>
    <t>125111A</t>
  </si>
  <si>
    <t>USE THE ALACHUA COUNTY [120001] FIRM</t>
  </si>
  <si>
    <t>="03/24/94"</t>
  </si>
  <si>
    <t>HIGH SPRINGS, CITY OF</t>
  </si>
  <si>
    <t>120669#</t>
  </si>
  <si>
    <t>HIALEAH, CITY OF</t>
  </si>
  <si>
    <t>120643#</t>
  </si>
  <si>
    <t>HIALEAH GARDENS, CITY OF</t>
  </si>
  <si>
    <t>120644#</t>
  </si>
  <si>
    <t>="04/17/84"</t>
  </si>
  <si>
    <t>HERNANDO COUNTY *</t>
  </si>
  <si>
    <t>120110#</t>
  </si>
  <si>
    <t>="07/21/78"</t>
  </si>
  <si>
    <t>HENDRY COUNTY *</t>
  </si>
  <si>
    <t>120107A</t>
  </si>
  <si>
    <t>="07/29/10"</t>
  </si>
  <si>
    <t>HAWTHORNE, CITY OF</t>
  </si>
  <si>
    <t>120682#</t>
  </si>
  <si>
    <t>HAVERHILL, TOWN OF</t>
  </si>
  <si>
    <t>120205A</t>
  </si>
  <si>
    <t>="06/17/86"</t>
  </si>
  <si>
    <t>HAVANA, TOWN OF</t>
  </si>
  <si>
    <t>120411#</t>
  </si>
  <si>
    <t>INCLUDES THE TOWN OF ONA</t>
  </si>
  <si>
    <t>="03/04/77"</t>
  </si>
  <si>
    <t>HARDEE COUNTY*</t>
  </si>
  <si>
    <t>120103#</t>
  </si>
  <si>
    <t>="01/15/99"</t>
  </si>
  <si>
    <t>HAMPTON, CITY OF</t>
  </si>
  <si>
    <t>120627#</t>
  </si>
  <si>
    <t>10/21/77</t>
  </si>
  <si>
    <t>HAMILTON COUNTY*</t>
  </si>
  <si>
    <t>120101#</t>
  </si>
  <si>
    <t>HALLANDALE BEACH, CITY OF</t>
  </si>
  <si>
    <t>125110#</t>
  </si>
  <si>
    <t>HAINES CITY, CITY OF</t>
  </si>
  <si>
    <t>120266C</t>
  </si>
  <si>
    <t>GULFPORT, CITY OF</t>
  </si>
  <si>
    <t>125108#</t>
  </si>
  <si>
    <t>GULF STREAM, TOWN OF</t>
  </si>
  <si>
    <t>125109A</t>
  </si>
  <si>
    <t>GULF COUNTY *</t>
  </si>
  <si>
    <t>120098#</t>
  </si>
  <si>
    <t>="09/01/77"</t>
  </si>
  <si>
    <t>GULF BREEZE, CITY OF</t>
  </si>
  <si>
    <t>120275#</t>
  </si>
  <si>
    <t>="09/05/84"</t>
  </si>
  <si>
    <t>GROVELAND, CITY OF</t>
  </si>
  <si>
    <t>120135#</t>
  </si>
  <si>
    <t>11/01/10</t>
  </si>
  <si>
    <t>GRETNA, TOWN OF</t>
  </si>
  <si>
    <t>120046#</t>
  </si>
  <si>
    <t>GREENVILLE, TOWN OF</t>
  </si>
  <si>
    <t>120150#</t>
  </si>
  <si>
    <t>12/23/13</t>
  </si>
  <si>
    <t>GREENSBORO, TOWN OF</t>
  </si>
  <si>
    <t>120036#</t>
  </si>
  <si>
    <t>GREENACRES, CITY OF</t>
  </si>
  <si>
    <t>120203A</t>
  </si>
  <si>
    <t>="04/12/74"</t>
  </si>
  <si>
    <t>GREEN COVE SPRINGS, CITY OF</t>
  </si>
  <si>
    <t>120065#</t>
  </si>
  <si>
    <t>Town of Grant-Valkaria has adopted Brevard County FIS dated 11/19/1997 and FIRM panels 12009C0605 E, 0609 E, 0615 E, 0617 E, 0619 E, 0620 E dated 04/03/1989, and 0610 F dated 08/18/1992.</t>
  </si>
  <si>
    <t>11/20/07</t>
  </si>
  <si>
    <t>11/19/97</t>
  </si>
  <si>
    <t>GRANT-VALKARIA, TOWN OF</t>
  </si>
  <si>
    <t>120224#</t>
  </si>
  <si>
    <t>GRAND RIDGE, TOWN OF</t>
  </si>
  <si>
    <t>120128#</t>
  </si>
  <si>
    <t>GRACEVILLE, CITY OF</t>
  </si>
  <si>
    <t>120127#</t>
  </si>
  <si>
    <t>GOLF, VILLAGE OF</t>
  </si>
  <si>
    <t>120201A</t>
  </si>
  <si>
    <t>GOLDEN BEACH, TOWN OF</t>
  </si>
  <si>
    <t>120642#</t>
  </si>
  <si>
    <t>GLEN RIDGE, TOWN OF</t>
  </si>
  <si>
    <t>120200A</t>
  </si>
  <si>
    <t>="08/11/78"</t>
  </si>
  <si>
    <t>GLADES COUNTY *</t>
  </si>
  <si>
    <t>120095#</t>
  </si>
  <si>
    <t>="03/19/76"</t>
  </si>
  <si>
    <t>GILCHRIST COUNTY *</t>
  </si>
  <si>
    <t>120094B</t>
  </si>
  <si>
    <t>10/01/71</t>
  </si>
  <si>
    <t>10/13/71</t>
  </si>
  <si>
    <t>GAINESVILLE, CITY OF</t>
  </si>
  <si>
    <t>125107#</t>
  </si>
  <si>
    <t>="05/02/91"</t>
  </si>
  <si>
    <t>="09/16/77"</t>
  </si>
  <si>
    <t>GADSDEN COUNTY *</t>
  </si>
  <si>
    <t>120091#</t>
  </si>
  <si>
    <t>="01/14/77"</t>
  </si>
  <si>
    <t>FRUITLAND PARK, CITY OF</t>
  </si>
  <si>
    <t>120387#</t>
  </si>
  <si>
    <t>="05/01/80"</t>
  </si>
  <si>
    <t>FROSTPROOF, CITY OF</t>
  </si>
  <si>
    <t>120265C</t>
  </si>
  <si>
    <t>12/14/92</t>
  </si>
  <si>
    <t>FREEPORT, CITY OF</t>
  </si>
  <si>
    <t>120319#</t>
  </si>
  <si>
    <t>="07/18/83"</t>
  </si>
  <si>
    <t>="01/03/75"</t>
  </si>
  <si>
    <t>FRANKLIN COUNTY</t>
  </si>
  <si>
    <t>FRANKLIN COUNTY *</t>
  </si>
  <si>
    <t>120088#</t>
  </si>
  <si>
    <t>="09/30/13"</t>
  </si>
  <si>
    <t>FORT WHITE, TOWN OF</t>
  </si>
  <si>
    <t>120349#</t>
  </si>
  <si>
    <t>FORT WALTON BEACH, CITY OF</t>
  </si>
  <si>
    <t>120174#</t>
  </si>
  <si>
    <t>FORT PIERCE, CITY OF</t>
  </si>
  <si>
    <t>120286#</t>
  </si>
  <si>
    <t>FORT MYERS, CITY OF</t>
  </si>
  <si>
    <t>125106#</t>
  </si>
  <si>
    <t>USE THE LEE COUNTY [125124] FIRM</t>
  </si>
  <si>
    <t>="07/20/98"</t>
  </si>
  <si>
    <t>FORT MYERS BEACH, TOWN OF</t>
  </si>
  <si>
    <t>120673#</t>
  </si>
  <si>
    <t>FORT MEADE, CITY OF</t>
  </si>
  <si>
    <t>120264C</t>
  </si>
  <si>
    <t>FORT LAUDERDALE, CITY OF</t>
  </si>
  <si>
    <t>125105#</t>
  </si>
  <si>
    <t>FLORIDA CITY, CITY OF</t>
  </si>
  <si>
    <t>120641#</t>
  </si>
  <si>
    <t>="02/05/86"</t>
  </si>
  <si>
    <t>FLAGLER COUNTY*</t>
  </si>
  <si>
    <t>120085B</t>
  </si>
  <si>
    <t>="05/15/85"</t>
  </si>
  <si>
    <t>VOLUSIA COUNTY/FLAGLER COUNTY</t>
  </si>
  <si>
    <t>FLAGLER BEACH, CITY OF</t>
  </si>
  <si>
    <t>120087D</t>
  </si>
  <si>
    <t>FERNANDINA BEACH, CITY OF</t>
  </si>
  <si>
    <t>120172B</t>
  </si>
  <si>
    <t>10/18/93</t>
  </si>
  <si>
    <t>="05/04/89"</t>
  </si>
  <si>
    <t>FELLSMERE, CITY OF</t>
  </si>
  <si>
    <t>120120#</t>
  </si>
  <si>
    <t>LEVY COUNTY/GILCHRIST COUNTY</t>
  </si>
  <si>
    <t>FANNING SPRINGS, CITY OF</t>
  </si>
  <si>
    <t>120146B</t>
  </si>
  <si>
    <t>="07/14/70"</t>
  </si>
  <si>
    <t>EVERGLADES CITY, CITY OF</t>
  </si>
  <si>
    <t>125104#</t>
  </si>
  <si>
    <t>EUSTIS, CITY OF</t>
  </si>
  <si>
    <t>120134#</t>
  </si>
  <si>
    <t>ESTO, TOWN OF</t>
  </si>
  <si>
    <t>120630#</t>
  </si>
  <si>
    <t>="09/30/15"</t>
  </si>
  <si>
    <t>ESTERO, VILLAGE OF</t>
  </si>
  <si>
    <t>120260</t>
  </si>
  <si>
    <t>ESCAMBIA COUNTY*</t>
  </si>
  <si>
    <t>120080#</t>
  </si>
  <si>
    <t>EL PORTAL, VILLAGE OF</t>
  </si>
  <si>
    <t>120640#</t>
  </si>
  <si>
    <t>EDGEWOOD, CITY OF</t>
  </si>
  <si>
    <t>120183#</t>
  </si>
  <si>
    <t>EDGEWATER, CITY OF</t>
  </si>
  <si>
    <t>120308D</t>
  </si>
  <si>
    <t>="06/07/90"</t>
  </si>
  <si>
    <t>EBRO, TOWN OF</t>
  </si>
  <si>
    <t>120629#</t>
  </si>
  <si>
    <t>EATONVILLE, TOWN OF</t>
  </si>
  <si>
    <t>120182#</t>
  </si>
  <si>
    <t>EAGLE LAKE, CITY OF</t>
  </si>
  <si>
    <t>120385C</t>
  </si>
  <si>
    <t>="02/01/85"</t>
  </si>
  <si>
    <t>DUNNELLON, CITY OF</t>
  </si>
  <si>
    <t>120574#</t>
  </si>
  <si>
    <t>DUNEDIN, CITY OF</t>
  </si>
  <si>
    <t>125103#</t>
  </si>
  <si>
    <t>11/19/80</t>
  </si>
  <si>
    <t>="01/21/77"</t>
  </si>
  <si>
    <t>DUNDEE, TOWN OF</t>
  </si>
  <si>
    <t>120409C</t>
  </si>
  <si>
    <t>USE MIAMI-DADE COUNTY (CID 120635) FIRM PANELS 75, 160, 170.</t>
  </si>
  <si>
    <t>="05/12/04"</t>
  </si>
  <si>
    <t>DORAL, CITY OF</t>
  </si>
  <si>
    <t>120041#</t>
  </si>
  <si>
    <t>="04/18/18"</t>
  </si>
  <si>
    <t>11/11/77</t>
  </si>
  <si>
    <t>DIXIE COUNTY *</t>
  </si>
  <si>
    <t>120336C</t>
  </si>
  <si>
    <t>="07/06/88"</t>
  </si>
  <si>
    <t>DESTIN, CITY OF</t>
  </si>
  <si>
    <t>125158#</t>
  </si>
  <si>
    <t>="06/03/88"</t>
  </si>
  <si>
    <t>DESOTO COUNTY</t>
  </si>
  <si>
    <t>DESOTO COUNTY*</t>
  </si>
  <si>
    <t>120072#</t>
  </si>
  <si>
    <t>THE CITY OF DELTONA HAS ADOPTED THE VOLUSIA COUNTY (125155) FIRM DATED 2-2-96.</t>
  </si>
  <si>
    <t>="01/22/98"</t>
  </si>
  <si>
    <t>DELTONA, CITY OF</t>
  </si>
  <si>
    <t>120677D</t>
  </si>
  <si>
    <t>DELRAY BEACH, CITY OF</t>
  </si>
  <si>
    <t>125102A</t>
  </si>
  <si>
    <t>12/22/80</t>
  </si>
  <si>
    <t>="07/03/95"</t>
  </si>
  <si>
    <t>DELAND, CITY OF</t>
  </si>
  <si>
    <t>120307D</t>
  </si>
  <si>
    <t>12/21/84</t>
  </si>
  <si>
    <t>DEFUNIAK SPRINGS, CITY OF</t>
  </si>
  <si>
    <t>120318#</t>
  </si>
  <si>
    <t>11/10/72</t>
  </si>
  <si>
    <t>DEERFIELD BEACH, CITY OF</t>
  </si>
  <si>
    <t>125101#</t>
  </si>
  <si>
    <t>DEBARY, CITY OF</t>
  </si>
  <si>
    <t>120672D</t>
  </si>
  <si>
    <t>DAYTONA BEACH, CITY OF</t>
  </si>
  <si>
    <t>125099D</t>
  </si>
  <si>
    <t>DAYTONA BEACH SHORES, CITY OF</t>
  </si>
  <si>
    <t>125100D</t>
  </si>
  <si>
    <t>="07/13/76"</t>
  </si>
  <si>
    <t>DAVIE, TOWN OF</t>
  </si>
  <si>
    <t>120035#</t>
  </si>
  <si>
    <t>12/02/80</t>
  </si>
  <si>
    <t>DAVENPORT, CITY OF</t>
  </si>
  <si>
    <t>120410C</t>
  </si>
  <si>
    <t>DANIA BEACH, CITY OF</t>
  </si>
  <si>
    <t>120034#</t>
  </si>
  <si>
    <t>DADE CITY, CITY OF</t>
  </si>
  <si>
    <t>120231#</t>
  </si>
  <si>
    <t>="08/31/06"</t>
  </si>
  <si>
    <t>CUTLER BAY, TOWN OF</t>
  </si>
  <si>
    <t>120218#</t>
  </si>
  <si>
    <t>="03/26/76"</t>
  </si>
  <si>
    <t>CRYSTAL RIVER, CITY OF</t>
  </si>
  <si>
    <t>120340#</t>
  </si>
  <si>
    <t>="09/16/82"</t>
  </si>
  <si>
    <t>CROSS CITY, TOWN OF</t>
  </si>
  <si>
    <t>120074C</t>
  </si>
  <si>
    <t>USE THE OKALOOSA COUNTY [120173] FIRM.</t>
  </si>
  <si>
    <t>="02/03/93"</t>
  </si>
  <si>
    <t>CRESTVIEW, CITY OF</t>
  </si>
  <si>
    <t>120597#</t>
  </si>
  <si>
    <t>12/18/79</t>
  </si>
  <si>
    <t>CRESCENT CITY, CITY OF</t>
  </si>
  <si>
    <t>120408#</t>
  </si>
  <si>
    <t>12/30/93</t>
  </si>
  <si>
    <t>COTTONDALE, CITY OF</t>
  </si>
  <si>
    <t>120583#</t>
  </si>
  <si>
    <t>="01/17/78"</t>
  </si>
  <si>
    <t>11/02/73</t>
  </si>
  <si>
    <t>CORAL SPRINGS, CITY OF</t>
  </si>
  <si>
    <t>120033#</t>
  </si>
  <si>
    <t>CORAL GABLES, CITY OF</t>
  </si>
  <si>
    <t>120639#</t>
  </si>
  <si>
    <t>COOPER CITY, CITY OF</t>
  </si>
  <si>
    <t>120032#</t>
  </si>
  <si>
    <t>="01/20/78"</t>
  </si>
  <si>
    <t>COLUMBIA COUNTY*</t>
  </si>
  <si>
    <t>120070#</t>
  </si>
  <si>
    <t>COLLIER COUNTY *</t>
  </si>
  <si>
    <t>120067#</t>
  </si>
  <si>
    <t>="07/02/87"</t>
  </si>
  <si>
    <t>COLEMAN, CITY OF</t>
  </si>
  <si>
    <t>120616#</t>
  </si>
  <si>
    <t>COCONUT CREEK, CITY OF</t>
  </si>
  <si>
    <t>120031#</t>
  </si>
  <si>
    <t>COCOA, CITY OF</t>
  </si>
  <si>
    <t>120020#</t>
  </si>
  <si>
    <t>="07/01/74"</t>
  </si>
  <si>
    <t>COCOA BEACH, CITY OF</t>
  </si>
  <si>
    <t>125097#</t>
  </si>
  <si>
    <t>CLOUD LAKE, TOWN OF</t>
  </si>
  <si>
    <t>120198A</t>
  </si>
  <si>
    <t>CLEWISTON, CITY OF</t>
  </si>
  <si>
    <t>120108A</t>
  </si>
  <si>
    <t>CLERMONT, CITY OF</t>
  </si>
  <si>
    <t>120133#</t>
  </si>
  <si>
    <t>="06/04/71"</t>
  </si>
  <si>
    <t>="06/09/71"</t>
  </si>
  <si>
    <t>CLEARWATER, CITY OF</t>
  </si>
  <si>
    <t>125096#</t>
  </si>
  <si>
    <t>CLAY COUNTY *</t>
  </si>
  <si>
    <t>120064#</t>
  </si>
  <si>
    <t>CITRUS COUNTY *</t>
  </si>
  <si>
    <t>120063#</t>
  </si>
  <si>
    <t>CINCO BAYOU, TOWN OF</t>
  </si>
  <si>
    <t>120596#</t>
  </si>
  <si>
    <t>="07/26/74"</t>
  </si>
  <si>
    <t>CHIPLEY,CITY OF</t>
  </si>
  <si>
    <t>120325#</t>
  </si>
  <si>
    <t>="01/14/14"</t>
  </si>
  <si>
    <t>CHIEFLAND, CITY OF</t>
  </si>
  <si>
    <t>120392#</t>
  </si>
  <si>
    <t>="09/04/87"</t>
  </si>
  <si>
    <t>CHATTAHOOCHEE, CITY OF</t>
  </si>
  <si>
    <t>120092#</t>
  </si>
  <si>
    <t>="08/06/71"</t>
  </si>
  <si>
    <t>="08/07/71"</t>
  </si>
  <si>
    <t>CHARLOTTE COUNTY *</t>
  </si>
  <si>
    <t>120061#</t>
  </si>
  <si>
    <t>FORMERLY THE CITY OF SOUTH FLOMATON</t>
  </si>
  <si>
    <t>="08/04/87"</t>
  </si>
  <si>
    <t>CENTURY, TOWN OF</t>
  </si>
  <si>
    <t>120084#</t>
  </si>
  <si>
    <t>="01/18/89"</t>
  </si>
  <si>
    <t>CENTER HILL, CITY OF</t>
  </si>
  <si>
    <t>120615#</t>
  </si>
  <si>
    <t>="07/22/77"</t>
  </si>
  <si>
    <t>CEDAR KEY, CITY OF</t>
  </si>
  <si>
    <t>120373#</t>
  </si>
  <si>
    <t>="07/02/80"</t>
  </si>
  <si>
    <t>CASSELBERRY, CITY OF</t>
  </si>
  <si>
    <t>120291#</t>
  </si>
  <si>
    <t>="02/04/88"</t>
  </si>
  <si>
    <t>CARYVILLE, TOWN OF</t>
  </si>
  <si>
    <t>120321#</t>
  </si>
  <si>
    <t>CARRABELLE, CITY OF</t>
  </si>
  <si>
    <t>120090#</t>
  </si>
  <si>
    <t>="03/30/73"</t>
  </si>
  <si>
    <t>CAPE CORAL, CITY OF</t>
  </si>
  <si>
    <t>125095#</t>
  </si>
  <si>
    <t>CAPE CANAVERAL, CITY OF</t>
  </si>
  <si>
    <t>125094#</t>
  </si>
  <si>
    <t>CAPE CANAVERAL PORT AUTHORITY</t>
  </si>
  <si>
    <t>120619#</t>
  </si>
  <si>
    <t>="04/28/08"</t>
  </si>
  <si>
    <t>CAMPBELLTON, TOWN OF</t>
  </si>
  <si>
    <t>120126#</t>
  </si>
  <si>
    <t>="07/16/80"</t>
  </si>
  <si>
    <t>CALLAWAY, CITY OF</t>
  </si>
  <si>
    <t>120005#</t>
  </si>
  <si>
    <t>="04/04/83"</t>
  </si>
  <si>
    <t>CALLAHAN, TOWN OF</t>
  </si>
  <si>
    <t>120171#</t>
  </si>
  <si>
    <t>="02/10/78"</t>
  </si>
  <si>
    <t>CALHOUN COUNTY</t>
  </si>
  <si>
    <t>CALHOUN COUNTY*</t>
  </si>
  <si>
    <t>120403#</t>
  </si>
  <si>
    <t>BUSHNELL, CITY OF</t>
  </si>
  <si>
    <t>120297#</t>
  </si>
  <si>
    <t>="01/03/86"</t>
  </si>
  <si>
    <t>="07/11/75"</t>
  </si>
  <si>
    <t>BUNNELL, CITY OF</t>
  </si>
  <si>
    <t>120086B</t>
  </si>
  <si>
    <t>10/20/72</t>
  </si>
  <si>
    <t>10/26/72</t>
  </si>
  <si>
    <t>BROWARD COUNTY*</t>
  </si>
  <si>
    <t>125093#</t>
  </si>
  <si>
    <t>="06/01/82"</t>
  </si>
  <si>
    <t>BROOKSVILLE, CITY OF</t>
  </si>
  <si>
    <t>120333#</t>
  </si>
  <si>
    <t>="04/16/90"</t>
  </si>
  <si>
    <t>BROOKER, TOWN OF</t>
  </si>
  <si>
    <t>120016#</t>
  </si>
  <si>
    <t>BRONSON, TOWN OF</t>
  </si>
  <si>
    <t>120582#</t>
  </si>
  <si>
    <t>="04/30/14"</t>
  </si>
  <si>
    <t>BRISTOL, TOWN OF</t>
  </si>
  <si>
    <t>120324#</t>
  </si>
  <si>
    <t>BRINY BREEZES, TOWN OF</t>
  </si>
  <si>
    <t>120197A</t>
  </si>
  <si>
    <t>BREVARD COUNTY *</t>
  </si>
  <si>
    <t>125092#</t>
  </si>
  <si>
    <t>BRANFORD, TOWN OF</t>
  </si>
  <si>
    <t>120301#</t>
  </si>
  <si>
    <t>BRADFORD COUNTY *</t>
  </si>
  <si>
    <t>120015#</t>
  </si>
  <si>
    <t>BRADENTON, CITY OF</t>
  </si>
  <si>
    <t>120155#</t>
  </si>
  <si>
    <t>BRADENTON BEACH, CITY OF</t>
  </si>
  <si>
    <t>125091#</t>
  </si>
  <si>
    <t>BOYNTON BEACH, CITY OF</t>
  </si>
  <si>
    <t>120196A</t>
  </si>
  <si>
    <t>BOWLING GREEN, CITY OF</t>
  </si>
  <si>
    <t>120104#</t>
  </si>
  <si>
    <t>THE CITY OF BONITA SPRINGS HAS ADOPTED THE LEE COUNTY (125124) FIRM DATED 9/19/84, PANEL NUMBERS 0530C; 0510D; 0505E; 0503E; 0501D; 0444D; 0463C; 0465C; 0475B;  AND 0500B.</t>
  </si>
  <si>
    <t>="08/16/02"</t>
  </si>
  <si>
    <t>BONITA SPRINGS, CITY OF</t>
  </si>
  <si>
    <t>120680#</t>
  </si>
  <si>
    <t>="08/01/87"</t>
  </si>
  <si>
    <t>11/16/73</t>
  </si>
  <si>
    <t>BONIFAY, CITY OF</t>
  </si>
  <si>
    <t>120116#</t>
  </si>
  <si>
    <t>="06/01/78"</t>
  </si>
  <si>
    <t>BOCA RATON, CITY OF</t>
  </si>
  <si>
    <t>120195A</t>
  </si>
  <si>
    <t>BLOUNTSTOWN,CITY OF</t>
  </si>
  <si>
    <t>120060#</t>
  </si>
  <si>
    <t>BISCAYNE PARK, VILLAGE OF</t>
  </si>
  <si>
    <t>120638#</t>
  </si>
  <si>
    <t>="06/24/77"</t>
  </si>
  <si>
    <t>BEVERLY BEACH, TOWN OF</t>
  </si>
  <si>
    <t>120569B</t>
  </si>
  <si>
    <t>="06/18/85"</t>
  </si>
  <si>
    <t>BELLEVIEW, CITY OF</t>
  </si>
  <si>
    <t>120383#</t>
  </si>
  <si>
    <t>BELLEAIR, TOWN OF</t>
  </si>
  <si>
    <t>125088#</t>
  </si>
  <si>
    <t>="05/15/71"</t>
  </si>
  <si>
    <t>BELLEAIR SHORE, TOWN OF</t>
  </si>
  <si>
    <t>125090#</t>
  </si>
  <si>
    <t>BELLEAIR BLUFFS, CITY OF</t>
  </si>
  <si>
    <t>120239#</t>
  </si>
  <si>
    <t>BELLEAIR BEACH, CITY OF</t>
  </si>
  <si>
    <t>125089#</t>
  </si>
  <si>
    <t>BELLE ISLE, CITY OF</t>
  </si>
  <si>
    <t>120181#</t>
  </si>
  <si>
    <t>BELLE GLADE, CITY OF</t>
  </si>
  <si>
    <t>120194A</t>
  </si>
  <si>
    <t>BAY HARBOR ISLANDS, TOWN OF</t>
  </si>
  <si>
    <t>120637#</t>
  </si>
  <si>
    <t>BAY COUNTY*</t>
  </si>
  <si>
    <t>120004#</t>
  </si>
  <si>
    <t>="07/15/14"</t>
  </si>
  <si>
    <t>BASCOM, TOWN OF</t>
  </si>
  <si>
    <t>120069#</t>
  </si>
  <si>
    <t>12/16/80</t>
  </si>
  <si>
    <t>BARTOW, CITY OF</t>
  </si>
  <si>
    <t>120263C</t>
  </si>
  <si>
    <t>="06/30/76"</t>
  </si>
  <si>
    <t>="02/06/76"</t>
  </si>
  <si>
    <t>BALDWIN, TOWN OF</t>
  </si>
  <si>
    <t>120076#</t>
  </si>
  <si>
    <t>BAL HARBOUR, TOWN OF</t>
  </si>
  <si>
    <t>120636#</t>
  </si>
  <si>
    <t>="01/27/78"</t>
  </si>
  <si>
    <t>BAKER COUNTY *</t>
  </si>
  <si>
    <t>120419#</t>
  </si>
  <si>
    <t>AVON PARK, CITY OF</t>
  </si>
  <si>
    <t>125161A</t>
  </si>
  <si>
    <t>THE CITY OF AVENTURA  HAS ADOPTED THE DADE COUNTY (120635) FIRM DATED 3-2-94 PANELS 82 AND 84</t>
  </si>
  <si>
    <t>10/22/97</t>
  </si>
  <si>
    <t>AVENTURA, CITY OF</t>
  </si>
  <si>
    <t>120676#</t>
  </si>
  <si>
    <t>="05/11/79"</t>
  </si>
  <si>
    <t>AUBURNDALE, CITY OF</t>
  </si>
  <si>
    <t>120262C</t>
  </si>
  <si>
    <t>ATLANTIS, CITY OF</t>
  </si>
  <si>
    <t>120193A</t>
  </si>
  <si>
    <t>ATLANTIC BEACH, CITY OF</t>
  </si>
  <si>
    <t>120075#</t>
  </si>
  <si>
    <t>="03/04/98"</t>
  </si>
  <si>
    <t>="08/24/79"</t>
  </si>
  <si>
    <t>ASTATULA, TOWN OF</t>
  </si>
  <si>
    <t>120581#</t>
  </si>
  <si>
    <t>="06/09/94"</t>
  </si>
  <si>
    <t>="08/02/95"</t>
  </si>
  <si>
    <t>ARCHER, CITY OF</t>
  </si>
  <si>
    <t>120670#</t>
  </si>
  <si>
    <t>ARCADIA, CITY OF</t>
  </si>
  <si>
    <t>120073#</t>
  </si>
  <si>
    <t>APOPKA, CITY OF</t>
  </si>
  <si>
    <t>120180#</t>
  </si>
  <si>
    <t>APALACHICOLA, CITY OF</t>
  </si>
  <si>
    <t>120089#</t>
  </si>
  <si>
    <t>="02/01/84"</t>
  </si>
  <si>
    <t>ANNA MARIA, CITY OF</t>
  </si>
  <si>
    <t>125087#</t>
  </si>
  <si>
    <t>="03/26/14"</t>
  </si>
  <si>
    <t>ALTHA, TOWN OF</t>
  </si>
  <si>
    <t>120578#</t>
  </si>
  <si>
    <t>ALTAMONTE SPRINGS, CITY OF</t>
  </si>
  <si>
    <t>120290#</t>
  </si>
  <si>
    <t>="07/14/05"</t>
  </si>
  <si>
    <t>="02/09/79"</t>
  </si>
  <si>
    <t>ALFORD, TOWN OF</t>
  </si>
  <si>
    <t>120580#</t>
  </si>
  <si>
    <t>="02/02/96"</t>
  </si>
  <si>
    <t>ALACHUA, CITY OF</t>
  </si>
  <si>
    <t>120664#</t>
  </si>
  <si>
    <t>ALACHUA COUNTY*</t>
  </si>
  <si>
    <t>120001#</t>
  </si>
  <si>
    <t>NFIP Communities</t>
  </si>
  <si>
    <t>Communities Participating in the National Flood Program</t>
  </si>
  <si>
    <t>Total</t>
  </si>
  <si>
    <t>Column8</t>
  </si>
  <si>
    <t>Column7</t>
  </si>
  <si>
    <t>Column6</t>
  </si>
  <si>
    <t>Column5</t>
  </si>
  <si>
    <t>Column4</t>
  </si>
  <si>
    <t>Column3</t>
  </si>
  <si>
    <t>Column2</t>
  </si>
  <si>
    <t>Column1</t>
  </si>
  <si>
    <t>1996-2010</t>
  </si>
  <si>
    <t>2011-2015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</si>
</sst>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3" fontId="0" fillId="0" borderId="0" xfId="0" applyNumberFormat="1" applyAlignment="1">
      <alignment horizontal="left"/>
    </xf>
    <xf numFmtId="174" fontId="0" fillId="0" borderId="0" xfId="1" applyNumberFormat="1" applyFont="1"/>
    <xf numFmtId="9" fontId="0" fillId="0" borderId="0" xfId="1" applyNumberFormat="1" applyFont="1"/>
    <xf numFmtId="0" fontId="0" fillId="0" borderId="0" xfId="0" applyNumberFormat="1"/>
    <xf numFmtId="0" fontId="2" fillId="0" borderId="0" xfId="0" applyFont="1"/>
  </cellXfs>
  <cellStyles count="2">
    <cellStyle name="Normal" xfId="0" builtinId="0"/>
    <cellStyle name="Percent" xfId="1" builtinId="5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Annual Sea Level Rise in Southeast Florida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3-4 mm/year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1-435E-BE92-381952A67A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20 mm/year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1-435E-BE92-381952A67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>
                        <a:lumMod val="20000"/>
                        <a:lumOff val="8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'Sea Level Rise'!$B$2:$C$2</c:f>
              <c:strCache>
                <c:ptCount val="2"/>
                <c:pt idx="0">
                  <c:v>1996-2010</c:v>
                </c:pt>
                <c:pt idx="1">
                  <c:v>2011-2015</c:v>
                </c:pt>
              </c:strCache>
            </c:strRef>
          </c:cat>
          <c:val>
            <c:numRef>
              <c:f>'Sea Level Rise'!$B$3:$C$3</c:f>
              <c:numCache>
                <c:formatCode>General</c:formatCode>
                <c:ptCount val="2"/>
                <c:pt idx="0">
                  <c:v>3.5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1-435E-BE92-381952A67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323872"/>
        <c:axId val="775357328"/>
      </c:barChart>
      <c:lineChart>
        <c:grouping val="standard"/>
        <c:varyColors val="0"/>
        <c:ser>
          <c:idx val="1"/>
          <c:order val="1"/>
          <c:spPr>
            <a:ln w="3492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'Sea Level Rise'!$B$2:$C$2</c:f>
              <c:strCache>
                <c:ptCount val="2"/>
                <c:pt idx="0">
                  <c:v>1996-2010</c:v>
                </c:pt>
                <c:pt idx="1">
                  <c:v>2011-2015</c:v>
                </c:pt>
              </c:strCache>
            </c:strRef>
          </c:cat>
          <c:val>
            <c:numRef>
              <c:f>'Sea Level Rise'!$B$4:$C$4</c:f>
              <c:numCache>
                <c:formatCode>General</c:formatCode>
                <c:ptCount val="2"/>
                <c:pt idx="0">
                  <c:v>3.5</c:v>
                </c:pt>
                <c:pt idx="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1-435E-BE92-381952A67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323872"/>
        <c:axId val="775357328"/>
      </c:lineChart>
      <c:catAx>
        <c:axId val="59132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357328"/>
        <c:crosses val="autoZero"/>
        <c:auto val="1"/>
        <c:lblAlgn val="ctr"/>
        <c:lblOffset val="100"/>
        <c:noMultiLvlLbl val="0"/>
      </c:catAx>
      <c:valAx>
        <c:axId val="77535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SEA LEVEL RISE IN SOUTHEAST FLORIDA PER YEAR (in</a:t>
                </a:r>
                <a:r>
                  <a:rPr lang="en-US" sz="1050" baseline="0"/>
                  <a:t> millimeters</a:t>
                </a:r>
                <a:r>
                  <a:rPr lang="en-US" sz="1050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32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'Coastal Flooding and SLR'!$A$3</c:f>
          <c:strCache>
            <c:ptCount val="1"/>
            <c:pt idx="0">
              <c:v>Fernandina Beach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spPr>
            <a:solidFill>
              <a:schemeClr val="bg2">
                <a:lumMod val="50000"/>
                <a:alpha val="75000"/>
              </a:schemeClr>
            </a:solidFill>
            <a:ln>
              <a:noFill/>
            </a:ln>
            <a:effectLst/>
          </c:spPr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SLR'!$B$16:$D$16</c:f>
              <c:numCache>
                <c:formatCode>General</c:formatCode>
                <c:ptCount val="3"/>
                <c:pt idx="0">
                  <c:v>1</c:v>
                </c:pt>
                <c:pt idx="1">
                  <c:v>189</c:v>
                </c:pt>
                <c:pt idx="2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A-4E5A-A8EC-FC14415B7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62336"/>
        <c:axId val="786409744"/>
      </c:areaChart>
      <c:barChart>
        <c:barDir val="col"/>
        <c:grouping val="stacked"/>
        <c:varyColors val="0"/>
        <c:ser>
          <c:idx val="1"/>
          <c:order val="1"/>
          <c:tx>
            <c:strRef>
              <c:f>'Coastal Flooding and SLR'!$E$14</c:f>
              <c:strCache>
                <c:ptCount val="1"/>
                <c:pt idx="0">
                  <c:v>Coastal Flooding Days per Year</c:v>
                </c:pt>
              </c:strCache>
            </c:strRef>
          </c:tx>
          <c:spPr>
            <a:solidFill>
              <a:schemeClr val="tx2">
                <a:lumMod val="50000"/>
                <a:alpha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SLR'!$E$16:$G$16</c:f>
              <c:numCache>
                <c:formatCode>General</c:formatCode>
                <c:ptCount val="3"/>
                <c:pt idx="0">
                  <c:v>0</c:v>
                </c:pt>
                <c:pt idx="1">
                  <c:v>15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A-4E5A-A8EC-FC14415B7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706538208"/>
        <c:axId val="786421408"/>
      </c:barChart>
      <c:valAx>
        <c:axId val="786409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62336"/>
        <c:crosses val="max"/>
        <c:crossBetween val="between"/>
      </c:valAx>
      <c:catAx>
        <c:axId val="70656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409744"/>
        <c:auto val="1"/>
        <c:lblAlgn val="ctr"/>
        <c:lblOffset val="100"/>
        <c:noMultiLvlLbl val="0"/>
      </c:catAx>
      <c:valAx>
        <c:axId val="786421408"/>
        <c:scaling>
          <c:orientation val="minMax"/>
        </c:scaling>
        <c:delete val="0"/>
        <c:axPos val="l"/>
        <c:title>
          <c:tx>
            <c:strRef>
              <c:f>'Coastal Flooding and SLR'!$E$1</c:f>
              <c:strCache>
                <c:ptCount val="1"/>
                <c:pt idx="0">
                  <c:v>Coastal Flooding Days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38208"/>
        <c:crossBetween val="between"/>
      </c:valAx>
      <c:catAx>
        <c:axId val="70653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6421408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'Coastal Flooding and SLR'!$A$18</c:f>
          <c:strCache>
            <c:ptCount val="1"/>
            <c:pt idx="0">
              <c:v>Trident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spPr>
            <a:solidFill>
              <a:schemeClr val="bg2">
                <a:lumMod val="50000"/>
                <a:alpha val="75000"/>
              </a:schemeClr>
            </a:solidFill>
            <a:ln w="25400">
              <a:noFill/>
            </a:ln>
            <a:effectLst/>
          </c:spPr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SLR'!$B$18:$D$18</c:f>
              <c:numCache>
                <c:formatCode>General</c:formatCode>
                <c:ptCount val="3"/>
                <c:pt idx="0">
                  <c:v>1</c:v>
                </c:pt>
                <c:pt idx="1">
                  <c:v>157</c:v>
                </c:pt>
                <c:pt idx="2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C-4D8A-995C-714AA2A14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62336"/>
        <c:axId val="786409744"/>
      </c:areaChart>
      <c:barChart>
        <c:barDir val="col"/>
        <c:grouping val="stacked"/>
        <c:varyColors val="0"/>
        <c:ser>
          <c:idx val="1"/>
          <c:order val="1"/>
          <c:tx>
            <c:strRef>
              <c:f>'Coastal Flooding and SLR'!$E$14</c:f>
              <c:strCache>
                <c:ptCount val="1"/>
                <c:pt idx="0">
                  <c:v>Coastal Flooding Days per Year</c:v>
                </c:pt>
              </c:strCache>
            </c:strRef>
          </c:tx>
          <c:spPr>
            <a:solidFill>
              <a:schemeClr val="tx2">
                <a:lumMod val="50000"/>
                <a:alpha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SLR'!$E$18:$G$18</c:f>
              <c:numCache>
                <c:formatCode>General</c:formatCode>
                <c:ptCount val="3"/>
                <c:pt idx="0">
                  <c:v>0</c:v>
                </c:pt>
                <c:pt idx="1">
                  <c:v>13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C-4D8A-995C-714AA2A14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706538208"/>
        <c:axId val="786421408"/>
      </c:barChart>
      <c:valAx>
        <c:axId val="786409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62336"/>
        <c:crosses val="max"/>
        <c:crossBetween val="between"/>
      </c:valAx>
      <c:catAx>
        <c:axId val="70656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409744"/>
        <c:crosses val="autoZero"/>
        <c:auto val="1"/>
        <c:lblAlgn val="ctr"/>
        <c:lblOffset val="100"/>
        <c:noMultiLvlLbl val="0"/>
      </c:catAx>
      <c:valAx>
        <c:axId val="786421408"/>
        <c:scaling>
          <c:orientation val="minMax"/>
        </c:scaling>
        <c:delete val="0"/>
        <c:axPos val="l"/>
        <c:title>
          <c:tx>
            <c:strRef>
              <c:f>'Coastal Flooding and SLR'!$E$1</c:f>
              <c:strCache>
                <c:ptCount val="1"/>
                <c:pt idx="0">
                  <c:v>Coastal Flooding Days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38208"/>
        <c:crosses val="autoZero"/>
        <c:crossBetween val="between"/>
      </c:valAx>
      <c:catAx>
        <c:axId val="70653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642140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'Coastal Flooding and SLR'!$A$21</c:f>
          <c:strCache>
            <c:ptCount val="1"/>
            <c:pt idx="0">
              <c:v>Key West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spPr>
            <a:solidFill>
              <a:schemeClr val="bg2">
                <a:lumMod val="50000"/>
                <a:alpha val="75000"/>
              </a:schemeClr>
            </a:solidFill>
            <a:ln w="25400">
              <a:noFill/>
            </a:ln>
            <a:effectLst/>
          </c:spPr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SLR'!$B$21:$D$21</c:f>
              <c:numCache>
                <c:formatCode>General</c:formatCode>
                <c:ptCount val="3"/>
                <c:pt idx="0">
                  <c:v>2</c:v>
                </c:pt>
                <c:pt idx="1">
                  <c:v>569</c:v>
                </c:pt>
                <c:pt idx="2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3-4620-B4DC-4752B64BF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62336"/>
        <c:axId val="786409744"/>
      </c:areaChart>
      <c:barChart>
        <c:barDir val="col"/>
        <c:grouping val="stacked"/>
        <c:varyColors val="0"/>
        <c:ser>
          <c:idx val="1"/>
          <c:order val="1"/>
          <c:tx>
            <c:strRef>
              <c:f>'Coastal Flooding and SLR'!$E$14</c:f>
              <c:strCache>
                <c:ptCount val="1"/>
                <c:pt idx="0">
                  <c:v>Coastal Flooding Days per Year</c:v>
                </c:pt>
              </c:strCache>
            </c:strRef>
          </c:tx>
          <c:spPr>
            <a:solidFill>
              <a:schemeClr val="tx2">
                <a:lumMod val="50000"/>
                <a:alpha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SLR'!$E$21:$G$21</c:f>
              <c:numCache>
                <c:formatCode>General</c:formatCode>
                <c:ptCount val="3"/>
                <c:pt idx="0">
                  <c:v>0</c:v>
                </c:pt>
                <c:pt idx="1">
                  <c:v>146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3-4620-B4DC-4752B64BF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706538208"/>
        <c:axId val="786421408"/>
      </c:barChart>
      <c:valAx>
        <c:axId val="786409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62336"/>
        <c:crosses val="max"/>
        <c:crossBetween val="between"/>
      </c:valAx>
      <c:catAx>
        <c:axId val="70656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409744"/>
        <c:crosses val="autoZero"/>
        <c:auto val="1"/>
        <c:lblAlgn val="ctr"/>
        <c:lblOffset val="100"/>
        <c:noMultiLvlLbl val="0"/>
      </c:catAx>
      <c:valAx>
        <c:axId val="786421408"/>
        <c:scaling>
          <c:orientation val="minMax"/>
        </c:scaling>
        <c:delete val="0"/>
        <c:axPos val="l"/>
        <c:title>
          <c:tx>
            <c:strRef>
              <c:f>'Coastal Flooding and SLR'!$E$1</c:f>
              <c:strCache>
                <c:ptCount val="1"/>
                <c:pt idx="0">
                  <c:v>Coastal Flooding Days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38208"/>
        <c:crosses val="autoZero"/>
        <c:crossBetween val="between"/>
      </c:valAx>
      <c:catAx>
        <c:axId val="70653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642140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'Coastal Flooding and SLR'!$A$22</c:f>
          <c:strCache>
            <c:ptCount val="1"/>
            <c:pt idx="0">
              <c:v>Naples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spPr>
            <a:solidFill>
              <a:schemeClr val="bg2">
                <a:lumMod val="50000"/>
                <a:alpha val="75000"/>
              </a:schemeClr>
            </a:solidFill>
            <a:ln w="25400">
              <a:noFill/>
            </a:ln>
            <a:effectLst/>
          </c:spPr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SLR'!$B$22:$D$22</c:f>
              <c:numCache>
                <c:formatCode>General</c:formatCode>
                <c:ptCount val="3"/>
                <c:pt idx="0">
                  <c:v>8</c:v>
                </c:pt>
                <c:pt idx="1">
                  <c:v>586</c:v>
                </c:pt>
                <c:pt idx="2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7-4C87-B2BA-7B2C635D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62336"/>
        <c:axId val="786409744"/>
      </c:areaChart>
      <c:barChart>
        <c:barDir val="col"/>
        <c:grouping val="stacked"/>
        <c:varyColors val="0"/>
        <c:ser>
          <c:idx val="1"/>
          <c:order val="1"/>
          <c:tx>
            <c:strRef>
              <c:f>'Coastal Flooding and SLR'!$E$14</c:f>
              <c:strCache>
                <c:ptCount val="1"/>
                <c:pt idx="0">
                  <c:v>Coastal Flooding Days per Year</c:v>
                </c:pt>
              </c:strCache>
            </c:strRef>
          </c:tx>
          <c:spPr>
            <a:solidFill>
              <a:schemeClr val="tx2">
                <a:lumMod val="50000"/>
                <a:alpha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SLR'!$E$22:$G$22</c:f>
              <c:numCache>
                <c:formatCode>General</c:formatCode>
                <c:ptCount val="3"/>
                <c:pt idx="0">
                  <c:v>0</c:v>
                </c:pt>
                <c:pt idx="1">
                  <c:v>116</c:v>
                </c:pt>
                <c:pt idx="2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7-4C87-B2BA-7B2C635D8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706538208"/>
        <c:axId val="786421408"/>
      </c:barChart>
      <c:valAx>
        <c:axId val="786409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62336"/>
        <c:crosses val="max"/>
        <c:crossBetween val="between"/>
      </c:valAx>
      <c:catAx>
        <c:axId val="70656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409744"/>
        <c:crosses val="autoZero"/>
        <c:auto val="1"/>
        <c:lblAlgn val="ctr"/>
        <c:lblOffset val="100"/>
        <c:noMultiLvlLbl val="0"/>
      </c:catAx>
      <c:valAx>
        <c:axId val="786421408"/>
        <c:scaling>
          <c:orientation val="minMax"/>
        </c:scaling>
        <c:delete val="0"/>
        <c:axPos val="l"/>
        <c:title>
          <c:tx>
            <c:strRef>
              <c:f>'Coastal Flooding and SLR'!$E$1</c:f>
              <c:strCache>
                <c:ptCount val="1"/>
                <c:pt idx="0">
                  <c:v>Coastal Flooding Days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38208"/>
        <c:crosses val="autoZero"/>
        <c:crossBetween val="between"/>
      </c:valAx>
      <c:catAx>
        <c:axId val="70653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642140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'Coastal Flooding and SLR'!$A$23</c:f>
          <c:strCache>
            <c:ptCount val="1"/>
            <c:pt idx="0">
              <c:v>St. Petersburg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spPr>
            <a:solidFill>
              <a:schemeClr val="bg2">
                <a:lumMod val="50000"/>
                <a:alpha val="75000"/>
              </a:schemeClr>
            </a:solidFill>
            <a:ln w="25400">
              <a:noFill/>
            </a:ln>
            <a:effectLst/>
          </c:spPr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SLR'!$B$23:$D$23</c:f>
              <c:numCache>
                <c:formatCode>General</c:formatCode>
                <c:ptCount val="3"/>
                <c:pt idx="0">
                  <c:v>0</c:v>
                </c:pt>
                <c:pt idx="1">
                  <c:v>9</c:v>
                </c:pt>
                <c:pt idx="2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2-4278-B999-69C0998CD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62336"/>
        <c:axId val="786409744"/>
      </c:areaChart>
      <c:barChart>
        <c:barDir val="col"/>
        <c:grouping val="stacked"/>
        <c:varyColors val="0"/>
        <c:ser>
          <c:idx val="1"/>
          <c:order val="1"/>
          <c:tx>
            <c:strRef>
              <c:f>'Coastal Flooding and SLR'!$E$14</c:f>
              <c:strCache>
                <c:ptCount val="1"/>
                <c:pt idx="0">
                  <c:v>Coastal Flooding Days per Year</c:v>
                </c:pt>
              </c:strCache>
            </c:strRef>
          </c:tx>
          <c:spPr>
            <a:solidFill>
              <a:schemeClr val="tx2">
                <a:lumMod val="50000"/>
                <a:alpha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SLR'!$E$23:$G$23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02-4278-B999-69C0998CD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706538208"/>
        <c:axId val="786421408"/>
      </c:barChart>
      <c:valAx>
        <c:axId val="786409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62336"/>
        <c:crosses val="max"/>
        <c:crossBetween val="between"/>
      </c:valAx>
      <c:catAx>
        <c:axId val="70656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409744"/>
        <c:crosses val="autoZero"/>
        <c:auto val="1"/>
        <c:lblAlgn val="ctr"/>
        <c:lblOffset val="100"/>
        <c:noMultiLvlLbl val="0"/>
      </c:catAx>
      <c:valAx>
        <c:axId val="786421408"/>
        <c:scaling>
          <c:orientation val="minMax"/>
        </c:scaling>
        <c:delete val="0"/>
        <c:axPos val="l"/>
        <c:title>
          <c:tx>
            <c:strRef>
              <c:f>'Coastal Flooding and SLR'!$E$1</c:f>
              <c:strCache>
                <c:ptCount val="1"/>
                <c:pt idx="0">
                  <c:v>Coastal Flooding Days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38208"/>
        <c:crosses val="autoZero"/>
        <c:crossBetween val="between"/>
      </c:valAx>
      <c:catAx>
        <c:axId val="70653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642140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'Coastal Flooding and SLR'!$A$25</c:f>
          <c:strCache>
            <c:ptCount val="1"/>
            <c:pt idx="0">
              <c:v>Panama City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spPr>
            <a:solidFill>
              <a:schemeClr val="bg2">
                <a:lumMod val="50000"/>
                <a:alpha val="75000"/>
              </a:schemeClr>
            </a:solidFill>
            <a:ln w="25400">
              <a:noFill/>
            </a:ln>
            <a:effectLst/>
          </c:spPr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SLR'!$B$25:$D$25</c:f>
              <c:numCache>
                <c:formatCode>General</c:formatCode>
                <c:ptCount val="3"/>
                <c:pt idx="0">
                  <c:v>7</c:v>
                </c:pt>
                <c:pt idx="1">
                  <c:v>287</c:v>
                </c:pt>
                <c:pt idx="2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4-4889-AAC3-BF1D7BF4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62336"/>
        <c:axId val="786409744"/>
      </c:areaChart>
      <c:barChart>
        <c:barDir val="col"/>
        <c:grouping val="stacked"/>
        <c:varyColors val="0"/>
        <c:ser>
          <c:idx val="1"/>
          <c:order val="1"/>
          <c:tx>
            <c:strRef>
              <c:f>'Coastal Flooding and SLR'!$E$14</c:f>
              <c:strCache>
                <c:ptCount val="1"/>
                <c:pt idx="0">
                  <c:v>Coastal Flooding Days per Year</c:v>
                </c:pt>
              </c:strCache>
            </c:strRef>
          </c:tx>
          <c:spPr>
            <a:solidFill>
              <a:schemeClr val="tx2">
                <a:lumMod val="50000"/>
                <a:alpha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'Coastal Flooding and SLR'!$B$2:$D$2</c:f>
              <c:strCache>
                <c:ptCount val="3"/>
                <c:pt idx="0">
                  <c:v>Current Typical Sea Level</c:v>
                </c:pt>
                <c:pt idx="1">
                  <c:v>1.6ft in Sea Level Rise</c:v>
                </c:pt>
                <c:pt idx="2">
                  <c:v>3.2ft in Sea Level Rise</c:v>
                </c:pt>
              </c:strCache>
            </c:strRef>
          </c:cat>
          <c:val>
            <c:numRef>
              <c:f>'Coastal Flooding and SLR'!$E$25:$G$25</c:f>
              <c:numCache>
                <c:formatCode>General</c:formatCode>
                <c:ptCount val="3"/>
                <c:pt idx="0">
                  <c:v>1</c:v>
                </c:pt>
                <c:pt idx="1">
                  <c:v>195</c:v>
                </c:pt>
                <c:pt idx="2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4-4889-AAC3-BF1D7BF4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706538208"/>
        <c:axId val="786421408"/>
      </c:barChart>
      <c:valAx>
        <c:axId val="786409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'Coastal Flooding and SLR'!$B$14</c:f>
              <c:strCache>
                <c:ptCount val="1"/>
                <c:pt idx="0">
                  <c:v>Coastal Flooding Events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62336"/>
        <c:crosses val="max"/>
        <c:crossBetween val="between"/>
      </c:valAx>
      <c:catAx>
        <c:axId val="70656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409744"/>
        <c:crosses val="autoZero"/>
        <c:auto val="1"/>
        <c:lblAlgn val="ctr"/>
        <c:lblOffset val="100"/>
        <c:noMultiLvlLbl val="0"/>
      </c:catAx>
      <c:valAx>
        <c:axId val="786421408"/>
        <c:scaling>
          <c:orientation val="minMax"/>
        </c:scaling>
        <c:delete val="0"/>
        <c:axPos val="l"/>
        <c:title>
          <c:tx>
            <c:strRef>
              <c:f>'Coastal Flooding and SLR'!$E$1</c:f>
              <c:strCache>
                <c:ptCount val="1"/>
                <c:pt idx="0">
                  <c:v>Coastal Flooding Days per Year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38208"/>
        <c:crosses val="autoZero"/>
        <c:crossBetween val="between"/>
      </c:valAx>
      <c:catAx>
        <c:axId val="70653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6421408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_xlchart.v5.0</cx:f>
        <cx:nf>_xlchart.v5.5</cx:nf>
      </cx:strDim>
      <cx:numDim type="colorVal">
        <cx:f>_xlchart.v5.2</cx:f>
      </cx:numDim>
    </cx:data>
  </cx:chartData>
  <cx:chart>
    <cx:title pos="t" align="ctr" overlay="0">
      <cx:tx>
        <cx:txData>
          <cx:v>Hurricane Irma Claims Data: % of Private Insurance Claims Closed and Not Paid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Hurricane Irma Claims Data: % of Private Insurance Claims Closed and Not Paid</a:t>
          </a:r>
        </a:p>
      </cx:txPr>
    </cx:title>
    <cx:plotArea>
      <cx:plotAreaRegion>
        <cx:series layoutId="regionMap" uniqueId="{14DDC089-1114-45F2-94B8-B941AE63EF67}">
          <cx:tx>
            <cx:txData>
              <cx:f>_xlchart.v5.1</cx:f>
              <cx:v>% Claims Closed Claims Not Paid</cx:v>
            </cx:txData>
          </cx:tx>
          <cx:dataLabels/>
          <cx:dataId val="0"/>
          <cx:layoutPr>
            <cx:geography cultureLanguage="en-US" cultureRegion="US" attribution="Powered by Bing">
              <cx:geoCache provider="{E9337A44-BEBE-4D9F-B70C-5C5E7DAFC167}">
                <cx:binary>3H1Zc9tIlvVfcfj5gwoJJJCJjqmJEABu4iaJkuyqFwQtydj3Hb9+DuR2twhyZLbJiC+G9aCSSd1M
IE/em3fP/3pu/vEcvG6zT00YRPk/nps/PztFkfzjjz/yZ+c13OZXofucxXn8vbh6jsM/4u/f3efX
P16ybe1G9h+SSOgfz842K16bz//9XxjNfo0X8fO2cOPornzN2vvXvAyK/IPvDn71afsSupHp5kXm
Phfkz8/jxfp+Zl5/3v1C+vOzfj96ur43P396jQq3aB/a5PXPzzvU0udPfwwn2XugTwGeuShfQCzx
K0mTKZeZTIksco1//hTEkf3PrwUuXjFZkhVZIiKlmiQqPydfbUPQ69lrtc1ePhlxGRXtz+8OPtjb
Y21fXrLXPMebvf1/f4Cdt+mX4sAqDOZ87ufuV98GEH9+fozc4vXl06bYFq/5509uHr89XNYacf/G
j5u3JfpjF7///q/BB1i0wSfvIB6u8K++2gXyI4Sns8Vio6/v14+T6Yer+R/CzK40QqioKKosKwBS
G8AsXcmyJhNgTRhjskh+Tv4D5qkbBPm3OItL2/l9rA+OcgTgB+kuCfXJ42L8c8EP8s5/iLZ2pclM
kSjTFHCuJEIq7DC1ciVRkYqSJBGVaaz//odE+YH2pAy+/z7KO9RHoLvz95eE6uZ69XD96X69gSQ/
m8CWIZBFIkESy0xTZb7HyewKuMoykWTGNEnT2M/Jf2C72UbF9tN9nG9/H+EDYxyB8wGqS0Jbv782
x+vzHs7gY4hqlSo9oArtpfIOH0tXROWQ11RVOLi8P7zf87GebV++x6edzoMRjsB5b9ZLQvl6cW1M
H8/J0JJ2pTLKiaZRVeIa2RPWOJoVHMlU5SJhCkT6LsjXwfbZKU/g5uEAR0A8JLkkhG/Xi/nPFT7H
WQzNi3LOoX1BGgPloeZFrlSNMZUosqJSqojyz8l/yOvbOPB/X1LvUB8B7M7fXxKq+v36y5ktJ/WK
KJJEVQpNi/xQonaEs3hFORNlEXJZ0lRtCKyexfWJltPuAEfAO5zzkhA2H5+uYSyeU9HqD12NUpUR
VR4evWBbJjKNqJKiMVUd2sVmWW2D3+fbXfIjkN0luCRcN6PlbLVejM4ILZwejDBRFDUVPg8ZGvIO
45IrSVZlSaSaAlzpngb9Cm9NHLz+Prqb4QhHALxHc0kY69fz0f0ZAYaRBN7tFWKcuCrsoKFXS7qS
OFU0TRYpjuR9r9bWf81+H199h/wIcHcJLglZY3p9v1g/PJyVfdUrDb5YxjiRmSTus68mcc4IDCbG
FcD7c2P9UKgMeHCDuChO4N/9IY7AeJ/oknDWr//6ucxnUJrBv5JK4YyG9gRBve+VVq5U2Lsc2jIl
BxxY+rY9hXv/TXwEru/n+j+A6MePuPO+b37qD1D9z0MNMIHgqICPmajqviUkXVHWuyRlRhUC2AeG
7jiIM/dl+9EDHQ4x/Itw5+1+xBY+Xo7/W7GDx9Vsvfpgef7T2BC4UKQyJ4pKJIaj8oD7SWZExiEr
KZDFRBuYrgjExNHv8+Eu+QHsdj5CdGyX4JKQNa4X0/XjmbFFNKg3X94ABHI7KrByBYtWgnhV8QeQ
vwNWNLaBg6Db72M7HGAHysNRvyHJJeG7nl8v1mePE6gI+fWeJ0lSlP0jVL0C/AyRBAXCWNxTk9b+
NohPihLsjXAEyHs0l4SyMXu476PPZ3NRwI6FCkQJFzXxp/9/h41xosJLARcGuJzjtyEbu0VW5idw
8S79EfgauxQXhe7irCowwgK9+qtAE6KI75C9w5cAe5hAIlVUhe7H+YzgFB14h/oYXN/PdlGorheL
2Vl9ExL8xqIma6wXzVyG6B2cveTqXT4OBPeQaeMgcE/xThiDAY6Bd0BySQgv16v79eicUlm5UohC
GEfArvcuHQAYnilVRbaV0qdp/Jz6h3tiGUdZfIJvYkB/BLgDikvC1lgvHpf67Jzh2t41ISGBiiJr
TuyjtsN4ngTXBIJ5iAsg7Ae7aRCTB/eV4Tf3hHjt3ghHYLxHc0kom6PN+mH9k43O4H6S2BXhAJDL
RBXpnniGuqWIBHE/bII917H5uomL+Pd1qgH9EdgOKC4K2WvzzJJZFXHuwu5RKIHg3VGWxStFppRT
jtjPAW/G0t2GrmBuX04RzvtjHAHwgZkvCuTZ19lZUUZCjchFqM4I43Fw8DD7UUbgXlNkLiEof0Bz
Nt3GPQHjXfIj4N0luCRkRxvj+vzHrwrfMXLh4L6SfiQq73Axu4JKrUoqsl775Ith8HaUP29PO373
RjgC4j2aS0J5vLieLM5rImnwWxAqgYdxwNL9lDiYSATpUiLlOKM15MX9PPx/6NDjYGsHp5hIwwGO
gHhIckkIL69X1w+js8pohlgPQ4gevitVPYBwX4+AqhQOrxXhezbSNkJtxwkyejkY4Ah8hySXhO/4
/no1X8zOGV+A+wq+DbAng6EEH8aemUSvOFIwUGiClNYD2tY420Z+4J4QYtgb4QiQ92guCeXJtbkx
R+cEGbYw8pGpxpHYKiJMOFCo6RXSqxRZFiHICUymQXhwsn3JX15PQHg4wBEAD0kuCt/ZwpjezzYP
Pw/Dc1jC2hXCgFxTeV8CiFDCvrcDmrbMVMSA+zSN4Uk8cYNnJ0Nl4+8bxPtDHIPz3rwXhfQCdvFZ
A0nIqEL2OZHfTKIDkX4Ch0j/H7Ih4dTcLxgLYBafEEia7NIfA/AuxSWhO71ezhYP587koH0ZERdR
ZQAYD7AxihQgpzVZERW4peH0el9INIXrIyhOSebYG+EIjPdoLgnl28eH1fXy5zKfR1TD7aFoqDnA
aazKexiTK4ZAMIxi1IXCNh4ex7dlEW3D35fTA/oj8B1QXBK6y2tztjk7C1MKBmXwWcGxtRdVkmFR
iQjz/y8ierl9QTbbCdrWcIAjAB6SXBLCyGs2z24SaxLKOZGug6zWYcY6wv3QviSCvFhkxsrDqPAU
pUSnWMQD+iPAHVBcEraL0dM5s5lhC8sERhJclr3TEpmvA0NJgmSWEEtSD9vCi9fq3xnJHyQPHc5+
3aE+Atedv78kVKejlXl/VlyRQgfzFk5ISlAF9mb87PiioTWr8G6gvBeBRDi5EHHa0apeo5fsBGSn
u/RHYDuguCx071fXK/OsYWAOfHHUIhIML+SBVgtIryO9bQz/Rm8g72nNr1m0jV5OCAZPhyMchfFg
1otCeTaZLgDzWY1fhIyoDDeVzPEDNZ1D8dwnZBFweJ/PccBVOXVtJwDOJ9i/+0McA/TevJeE9Jfr
+eNicebMHWQ6M6TCUhhHB2IO9Kr/XFSxGSCr9+o+v2z9MghOSNwZDnAExkOSS0J4ul4sz+rFgjsa
Z60mMSTNQsvab3KlXKFiEAYyAk8a2mDtyes4CE/xYk136Y+Ad0BxSejOVubsevXpfvZ03tAwQ7sM
igoxkVNUi+3r0iKSP+AHUZEaoCn7Xo5Z9OJuo0/3bnVKfPjgKEfgfZDuklDfPC4fzos3SvXhcEZr
HIrOdWw/mVa6Qq4PCrlVaGooVuurgd/r2JsyLE5BekB/BMYDiktCd3l9/3DeKDGalaF7FVeheyF+
tF9hiB4q6GQmISWPIelnr8HVEs04T4kRD+iPQHdAcUno3lwb87P7LNGuqleqKUPi5X7/MvQhRKo0
3JaMo/D3TZi/Z96b7bN/ks9yOMARAA9JLgrh0Xg8uj87xjiOkZKHlFpU5KMQaeDckq+Q/oEcnh/t
CPdChzev37+/ZqehvDfEMTjvEV0S0ovr8fVfozO33egr0hSKfNoffTcOIE04DCf4uvqyYpQd7h7F
i+33bft6UuON/SGOQHqf6LKQnp81MQ/6FnrRKb3Tq/d8DZgZMUR4QlAbjpw8tL3qt8B7gb1A45vf
jyDuUB8F7LvZLgnT9Xw0MqZr/dzxJdQAo8szZHGfHb3HvrCefyZ4IAo18FWv/dfXZyf+dkqM6cAY
R6B8gOqSsF5dbzbXjz/Z6Ax5APCCoFqYIQOgb+yu7HdHQpwCVeE4lBXo3sPytNU2z7fl7/PwgP4I
fAcUl4Tt4rwMjHATqpMkxArffBt7opkDWSjROIClAfcuTmHb98RH4Pn+zy8LzLPncyB5Fs3pFA7z
Z8im9EoCc/bNRd9atA/LWBavp6Ry7FAfBem72S4J04frv3DVxnmFL2xdgkQrmLW4aOFAlg58HbIs
oS8d+HSvZdLDtkWXq98XvwP6I7AdUFwSuuuNMVqfNYSEhiuoLUPpIE5Q9Efa9z4j4o+uob1B/FZ/
NsyxW+fPr/EpIaThAEcAPCS5JIQXM310/3DOnI6+vB950DLSsGDs9sVlg2MWdSuIAiMMjHRaKFDD
PKyF++01K05I6hgOcATCQ5JLQnhzfX+N6v5zxoHfqvvRaJ3J4F+UpewZQn3tGTqzAGUFutbb7Snv
jdzNNtvmMS7RMH73zqO9EY4AeY/mklBGYOG8rQuRcgcPFOFImAUjD1gYIaN/+TcONLeDi/+kvoUD
+iOwHVBcErJrlBZOzuygUghFIjtFtA9hhT3uRbYOIoHoeNfncOy33V+jsNA+wUk1oD8C3QHFJaF7
e71YftJHuBLljDo0GmT1dyr0BWdgX3StQ3X3TlolgoJoeQYrF+c0/Bgi6g7fy+fbbRB+0l9xK8rv
S+gDYxyB9AGqy0J7Y5w5v1KGCwq3K8CpgdvnBjDjGO5zK8HisJHlAzDnzyekVt5u35MfBe57govC
dbYaIdXuzDmV/U1GOH/hrDqkRiPlnSCPB7X/B92Qt270ily7E1Iq90Y4BuLhrJeE8hN6oW3O2goN
ShaKBZFz80+v44B/+5pRqNEoAdf6lkpDS+kJjdDyU/qgDQc4AuAhySXhu3n4dLOers7KxYj4otEZ
2Fij6KhzSNdCSRquN/rB4ntFSZvi6tNN7EQnsPH+EEfAvE90YUAvHo3ztsxCCjyyYpna3w+LQuE9
pRoqF+S1isAv7OX9uG+/4Ivy+ZS2WftDHAn07rwXBfTjl+vV6qwxJLi34HiGbYSjlyi4PGUY4Jeu
NA0uTFwaexjost5G0SnRpM1whGNgHtJcEspfrs9f7I8SBhVXhiroTnmgngUNiFVNRc9wFUWJ6LI1
CBZ+2Z5W6j+gPwLfAcVlobuZzlaTs7dzQIhfQRCpT47d67uDy3GQDf3jbmcVQeFBSvSXbe7gPvuT
2jkcGOMonPdm/v+B9f9+rzsuff9xLby5LbajqHCL9t3V7h9/+7+Q/tM1cSCx46fXYvby52dC0Jbh
3X06/fw7To1/3WHzw9PxjuZ1mxd/fhY4LmuB1xrRRTSfRozq86f69ccXqJhAXxd04ILDpO8fgK+i
OCucPz/L5AptINC2B5cp9TfdqfCU5nHZfyXRq770UcP2URHMQlbB558viDtCWzuO/rUa//z3p6gM
b2M3KvKe+vOn5Mef9U+KWioVwVBU0aFeFr/CYMD3z9t7bEP8Nfl/dt2IHU/icqr4QWGmYeauBS/2
5nmSroumIqYaOM7EDQV/4VoiMUopjY049U0vuaVJ58ylslwJhZ/rPMlqgylZtFAKyUgD29G1Mspn
BamWuZLyaSZG6URzKm6+W+8D74C1eP8Kiigh9wKZj8hTZ1hgCYGh96+QpnanVV1TTEREcI28dMe+
EEq6YJWBHklSZXSppJcae2GxEPxibiIemhwBKZQnokUtqk13J89kryIkVIpJljpjXsWTNJA7PWud
USCRWi8te52oiaD7aWRYslsaH7/7wfkBG8os0I6vP1125+9I4yctpcUk5PmtTGvfJDWpjTxS9ZDZ
gpH5s9StTdEN8xFXIlf/xfyD/fO2+GhNg/p5HGp9C5vd+ZuqKP1AweIrSuEYXlbd21nk6HKrEF2k
DtdlubBNxt3nrOKBUbct1UM64eIoCuVcl5NM+MWSHH4iGR5oMBd0qsGKFI1jWXJSFBMhpqpOvMYZ
RYSmuKH0jwEjvWecvinxYNfhEMf1S5yjBAZRycE0uc3lvEqtctJ0JDZbHnujrFG9p8SqDV8t7BvR
jqxVl8cGlyoyLWuhvmVZ1hgBS6VFIlNnEjSqOvdcyicfP1u/5u94Gpjg3lvIBwmHELYk7VfoHU8r
aSXJDinKSZ6+MMuWdVVwnlF6qbet9eBSUTRUy0t+sRP2l70/2XDhFG7MRgmn2jPKu0ktx/dqLsfl
xEP/XyOytMBIRC0effxqh1YdmpH21kwHqRz99+9mEXkuecT38Wp2w82O4zWyWM31QCbpL/bRoVV8
P9UAYJWKdmorQTnhravpZVCZdum9JJ6f6KiCy/VWdkzXadFJ6KN91d9xugceR2sC5DKoaDwxFMit
46u8rsHQaBhU6o5QRFMtFOeFy8Jxl0hUr7S147XlMknqh4JRb9Sm1RSiQdMTgflmFSjyqPaEiVCr
0tQPmIXnlsaVCrnLy6rW28ZfpEoj6lWpVSNLcL9nttxNBEtaWm1TGVFmf8+J2k1b/zbjcWvYvuLp
pJXcBdcDu7gjpfA3TRV3+os37xd0sG1x6yeiCiqaU6KbymDb8txWJVwPWUwCqfDHpHHv5CKSdcfG
WwlOdVeImZ7WlTBilfaQBzTQPdre1lHFzKZRqpEabYK8SHVR0IheMqInPK5NufVy03ZlPaqwWaSq
EvU861IjUOIVZ900aRw9TUWTdJK8UCTqLZv82Q0jwbB5LU6tr62ae7rklQtB8r58/MpIKzr0zn3W
PoQVLPy34/ndfva0QPU7JSgmccrCUVl28zr1Xpu4jfW8fuy82De6kgtGrSjNNGqxHILyvdXylVi4
46TzhIUdv0Q+/i+Kf0muGptZQv5yrI6MXDl2DRSAjNVSiQ25UMe2HLAHrbSmmvjNE7jzGDZFpdcM
56SQlpIhQZoVVdga1BJFXSzCeajlhV4K+I564V1T8TstTh6LckF8T6dRm+pcZkupEMksUgzazL3O
1gzZYZLu1ulNXVZ3dlI/8mruN1pmxGHpmjHdoL3wI1eCTeYpylRThcRQo3JUVNwy4ugm8CPHyKjA
xh1LZDOWapyj1H1yjYyTROdFM+64/Sh77m3JqnWmJnrgVp7O2/q5TaTEEJKoHRE7DbF2esD8G4nf
MrNVQ2FaJeUDWsEURi0Ua7t2535Ow3GTPKYu6/SWBrIeV8ENFdNC97rC11slk/SgEu5JzDQ91tBU
UXmOWXar0Ac1zhU9TJW/kSn4QDv6lYWOrQtaMwtR765byHPQC45Bsqp8VG1emZ6SuZM4TGQd8srV
o6xYB077i121L7g4XPe9owC3YSCNcaDSNbmtlEoNPippMU7CZsIrXzCI2zxYTcZN2xENK4iiX8j/
g7PiYlcVferQKUkbzKpl2B1a5+PYFZ9yub4r4+B7mamrphMeM+p/8TX16y+4Z1/3Qh4ITgKCu4Th
G5MGR05ua1UkBCV0L1oVeuSHkG3eJhOKfJRtFVZ1I02ci4UQ6InS3X48+T7jIgkJrleY6rhAXlYH
wsoulcqrqxivy+KvSSaNvVYSZrTzhXFSSDdiMWXCi1Cz8BfLTOQ9iYGJKcJvEppiyFhqfP9OYoSi
JYRFjXWmJVtp4LCRHIaVEdhtM/MjXHMAm8FQqqLQA6db5RCeuhwFW7V68pSS/Opp9k99PA1yrjgu
miRoSDp4Gt8VOqImWj5pGmhBuNhbF+3EH2l27uohb8GZdU5WORMr3abx2rcsMwi4Nwqd+iFWpWii
BKL5MTJ9FsngHOmv74EXDRdkIpOTDrZFmsa0cyuWT3DfKTeCQBgl6AE0rtzqKbHb71Veq3qexpYO
B7uNcy/4EsrxfcsscZEH5C+/IbY+zWlx43Ch1f2SUJ2piacDV7MQ7QfiScvCFdkKqkg1aWrdKqxw
mXbOd4dazUjxMfTHr/Sm1uwejXgl+IFhEaJMBL7gXdBtKgiC5cj5hNFOm0RmYZcrwqxwFFUlDmXi
x0blualRyTTUvaDxp11OUz1QesYPYa3lorqVOqguahXlhp+bdZIUpqrl2qgLZZPVQTAWlUg0fduS
ZyXlD6IUs5GtOp3Z0BYiTFtoDSumSowXtunMlnGsNkEwtbFGseuEv9C+KHIJ9lHEPYnIJEDSCCzo
3Ve2SKaFLa/zSeXnRuE4U4cFOnOEdtqlZFEVqWErDp05tRAYZRQ1eux893BNiOJA4a9KKkyhnrew
AhvVhAFY61ibTu+qVjJqL/4aNmmpe70xWzjquAi+Cbx+zJyA3wQRyUdl3es/qmyGSSbrklL5uiIl
sqFW/g23a3uUWHmnO2677fJQ0QOfZkZg5bIpifmmjtWXjzfAm9a3twHercaAz+oiqKkdt/nELolv
tEGbGVJHMj1mYW0mPg9HkAuJUVu+rpLKMzQplwxE7x8rr0DmwEcaqnJI0kMBxyENKUTYUPTxtqJ1
q5T5RAtZNakpb+dU8r+UljZSU9IuXKViRuKWlp7ZNgRCQNZhE/trpiUzjQbTDg++sGIRS5poBUzV
ds60UNazTuj0sNdxvCg1Gup/UyQM4qbxtiBlNdNsmuhWqnITi/GAYR8yXnpmx6zAcKo40gn3o1HI
3e9BVLSGxaR1ESjWWAnVr2GiZDrXilaXO6uZ+E4A/V2cORJEFAKpoamgifK40cpQd8UvMrW2hMWP
aunhbE+0ESvSL2WRG3LquAs3lQ2a2S+ceMHNL9Z2f9OrqLWnFDowGkn2nqf3wl2ROPMtD+KUU39r
W0VsCp3o6HEHnf7jmQ4ISdSLwv8DQxmjij3I746RPPBVXHdG8kliR9+9JDVClkwhOm957YS6kzh6
FFLHoBF9+HjiAyovfGES2lLj9kvkEA0N59Syy4RZCsRzpIzKysv1kjd05hf5sySzRu+4ZTKpLHQ1
8lVdsUV3FLaw5C3o9YYfxGbC+AtVSnfSJY1qtE7mjWJ3bKnE+YXYPbDRcZMFmv+hlRyc8XSwRoXt
ppLlifkkcmxNr9N5nHvbSgxuG0ExQtf9nrP4V86sN6VlwOnw+CHHGbF73KQxPFG1Ssgb1wV3kapc
4R4VE7LfZMw1O5UtbG4VhqTmyVjQ5Cm8DPeSxWdSHlVmrfmWLsf0tpGzwnScohpnFhTNzm0fXFLP
C+FXKtC+vQYg++bUDLgg2jw4Z92yqBSngkyqeVyYYsJUyEHm6Krou4bieN8/3jgHdyxMJFwSBXcb
PH27O1bVPN8OyyafyNGyLqQlpZhVitQVhLOsB9i/htY1gSn8asPuW+S8b5eP1MYeENxDtTuxlxM7
JjTJJ2FXfKlbekcYrEPLYb7hNNka5opBbNiffuMIhmoXlu4puelUAuxwyw4NHuaqIYvVWOT+Tdep
yS+OygOuKDwg65PywMwc2Xm7D1i3pdI5uQ+OEugWUqWCIVN4Yz/Jl7AbXx0X2nFF+ViVYK+xdpNQ
27Rol4xYJnXwkAXf5RZL+DFc9BBe0JCBFKxbTocbubArS5IjMZu0pe2NxbB1ZkKkzIK888ymhfKa
F5pmeK4tju1KtE0ojrNEghOx9Hh424aTSFLcjdw0r6Xn1JuS2HeOlecrO5prgtzNU+6sOkiaRaql
palaSjRxoWiuIpwLmkeWBSeR7mqOtuwSHBNRBRXOFVt15Kha9SVPl1ECC8Ft4OGZ5UWxDRrla1cG
8UyQPfYkpfZLl7ojvyLOpI6cZhkQHGty1iWLODHzFDrAxwt2YL3QslBFhS9S73D/82B/OwJ3WyVS
00llK4bcud6opF01qqPSMeJSeXCd8k4Vsu9e/Usn9gFdC+kkuDZPZEi7xvWYuxvI9Qjc/RlLJ2oT
sKknlnTqCpY1kSzZN3isklmdZTdVFdY3gQX/piynyo3Tyv+5TQVbCrVZyHZAWuHwZEiipCsSTtOJ
77brjIaVnvqiOHLrKDaYQ7YNj8iqjaOFR6X8F9v1gCMdCau41obCiEHnm6H3Seos24tLTF6wVtFL
25lIPP7mJba9CO1UGrmCFhl21828yh4nTur8gosPSBncFY0WWujRQKiiDeCHphQVmqOkk6DsQiPR
ZrJleDzPddcLJTMTf/nGMIUO2JLQKVFnwdA3QIYc38Wd+zQu7Y5gzirUvsUS84w6KdTbBk6bMS6M
3gRRFZikSbUHAS3ssQ2tF5k5zpw1VjqxG0u79YRt5InOqAxbW69d1zH8WrZvS6lY5CSluh2XglEw
xzUDJguP3MqNpM0UHXqyvxD8hj3lcDHlopVsJCf4krdVa7A887ZFo43lNg/u8iCsEUWIFZyAIsze
qHEfoyKpR24S2tNQauQvPqXfKtVRRrXUROD0ki9t0g9EibX1mTDxKoOgV+g9vDnCA7WgRrJaeXI1
35vB/WUtLTew9Timwq0iVtldJ1mBXtbyHQIb6WPxXY55qbtNpX7h8lPZEe+1gl8/qyU9K90HBgvi
Lq4VYVlnVmUkYQSbmzuWdu8xrdVtu507pXvbdS15yiPiOlA9ta9W7kUTmcVwESGjfh1pwRM0mXKW
eXa3aiRxriQluSkK7W8YQf4yIY234F0g6jgho6em9R7EzC7NsO60sUaK9i8HelvYFs2WxkoA2SH5
ZtEJru6LQW20bRlvPJc9S07SPYs+uYt48FeBexXHkUTdZctKd1k2xUvS5rXhlHXQ6TyMy1GYuB3s
vaC6QWkGLLAi6DLT9bNW90jYqCO3agwWyPlNFyfQ6svgSyF45YT0/3r7iDkdNzqLhiZSjt0VTnZ3
VcRxcdPCTfL2EeGJclNwaRJEbr3w+h+xSKsfv719ZvmNmVeZNXEbPvZ8WVnA9agu3n779486tKtR
UsMnx5UkHLcuw7Enxe7Sqlt3adMGvk67TUe25cdzpxGFWNeEIp6nLPu7UWNYL51V3Lh2Xd68/daF
YTAKAknU/cru1kKcdevS16XYStdvnyDy167dwKNT3vnTOFMXRWQpt//+kUal4UJXWbEwd0wl95tJ
BPf7NG+jBjpuQh8bX3amBQsndVF2elFb1NJ9mFQ3WpU+tUBg7DBmjwKiWBvK4zFpI/JFcOJ4njuw
ZQSoyWKSCPdFQoT7Jk7vqoAVy9iLhFuSwXesucXEagTZVGzFerAdP71x8tw23v4ZQsVftl1glnkz
yyohFPSG+fUt1ISsbgNBLzy3vM19k4neXMod6y4NNEXPhSaYVUlqGSRV47Enqt4djSvvDg6matS0
bmd2rQr3u1o5c1l0q7nVJZ5RoIncU9B6wSSJEzYqIsl6Ur1cMCJahNCt+CRXm+6ppQQuDLvqlpFg
dU+SH94IuMz5LhSz7Cn8O+g/pLkTzJoyAjMkbJLCfHm0La3dqEWkZ4ykj2mbpWbu2xF85LI3UuMS
ITqYxGs1d+X1229QXWvYGjrjuTsmdQEdyWvlbMHSjo1Z6v8tB1y5YbxQb0InULG/qU4LK15VTWgb
CK9lE4U4Zoh3eex9lLrkc6Y7il2NvUgmGzGMfF2obss4yUdah9fWKkt7rJxINcWGs4nsY+LKLQOz
IXWyFFqpmzdJPs6lOclq30b03Lorqqr8227o16qs56SLorVaS/IqzrFPYok3ppCFxTKvY52qifPi
qGGrS9RW4IMQ03FsK+GoynMsaFSEmy4s71reqH+FHo9GeZU0M6ER8q9K86QoLHySXTqSEwGO48ir
JlaY8r9K5yaVWvVvxH+bcZN1xTQXbP+roiLQ3n+uytByg6TojKqBWJV5nD+qVGgNKZPaaem4epJ1
3lPUun9DkAR/R7KFP/c3nhRnt5z46pPjjWXbDZ+asi7vZO4unfYpoSl54JkWr3nYPNplZj0qbuev
vEJ4fvtXQF13GeVBpIdWLJl1JAAN+F7vcMjozFatjdb/aAvqwy/U0XmAEKiZeFI2laOyMDs4l6aJ
RNpHzVKp6bqJjHhb3D4GVPFHARO/NXUTGmns5ZuycchSo+59llf5puh/kAb+gybmkmHbfmHElQK3
c6TVN3UkIUbV/9MrC2/jRomp1uLfWphVk5Q3bFqr2tdGjnzYayp4UfKxRyibEtt3v+WvALqeVkJd
4vDh9NZSGexxxcyCXFkhLBfqUePzCU8LhCnqLB1B4KkLReDJSClcx2xcu13bPG3Xb79VDhSZ2A8M
pRO8cdvIiOc1uX/bhImzVoMnLbXtcVgpGlxjtjQXK5nMEwkeG5ayzlQFVbpRCc5eLdW6qdaGbC7D
v+Ynzoq1LJ7bxE/mNAnFUZ572qRuPaP0lWiMEG1+J7mib8oNZfNU4sk8VCl2Keuc9dthF1N863g1
DH1L7FZvPxTEDYiviRMxz+wF1dIRt4k0o5a17dxirjpFOPLS11ionlWL4MyBnw0vMNeqfFYGTjaG
Ra2ZMWtGLi3sORFt21Qi8j9cfVdznEwb5S+iihxuiZMl2bJl+4ZyhG46A03Dr98jvbX1be0NNYOl
8WiAp09kaCkkv4T7cTKgEWUSk8azRRdF6g+Zpk/T1Efwdvd2OMhfbzedUa5MvC1uxBzjXQD3WTc3
MstPR3jAfO3pbR7nt0XTsg/NH2pvMdZxEJjKLfF3S9JPvrezGvLXC+B8LRwiKdkUYs23yVBrYEiP
x7d8Xd7CfXk+tndXWT2xbHhfdeEs9TGSJFmZZNNbHvan+Eh+h+HYxTPpXHjpbYGx5v0Tljz2MP9z
LM6VIpKVN/QArVm+VYYFlfMXVcEKJWU4SNtk62Eqb9cXkCF6CeTxdd3TZ53aow6YOk/mOEc7e7Gi
jFdQJqa2s6OxKKkL2kgc3Uy8ZrdhNw1pnTBYjtn+F4zzRUXwV/fMxBVXMRRIvkf42ABZE/xZSgAr
+9PVLna7perLNGlbpTT5RGP/qNY59svA9kAFCfTanvv1TPLfecB0SQgfy4MtL6LoP6X7oWvP7UE3
UyATz+fvImNWbVDjtMyfGF3z5ji2pRIFPy+zuPAotfAmvSfi3E9ypG0ij6D2zY4/KAp+COU/IJXY
Ks874Yd1doB7FvPxZ9yIB/MvPC8W5xfWJFtp72ClMSZvd0/fw8mnNRIhstIqevaNF5VzwmhlA1qx
8Fu45o99RvDHJjhVJ85UE050bvSoH1vmidZ3gWlhVdmy9+xUDzJ8JB54hDCKtLMNi+ueYiTE2V9v
saqWefTPE5Ff5YmMyukoHpM9Xvy5AEMOkrDs07SJQ09Wk1iG09QvpITw71fDqIfSEm9t9gymRXrc
s9GuFzeOpDqiodObvIUB+bIcx1ImIrlACfwnICUPgpfzyv/mlP6LZjmV2yF0uQJZlJk17cRxjGM7
f01t9EMHCgEDY8rkU/xEPJjRQ2Ex6zZXO78wJQk9fMDKR4Ah8SpFl2uRt3KaVe1vK7vbfmiPMP2J
FMdQLjqZWpMmQ6lXi2U3SOuAbnmp9+UW0ZjV1HffksDzumzbnoyyUU3gfJaB3q6rxLqkbHbmITFd
L1gZDf5xnvX6W2ABpGonL8tunixlY7mSMauFVu46bbu7fjyaiV+boVjPdsbS40zcbcegrspF8koy
0FzojEmg1JXlsYcoyHgthJal9jPTFKQQtfShGedU1JYP5pqvg0HKYB5sJRNI8B87Vxrpq1qGW+S2
vIN3o6+BZ6AoKl/XfjHpKyLDUpV8U2G3+us9e/8Pdbyra5ZmmJ6BS3CV5qV0BsK4jPPq472P3Ik2
yuhvWAPkSgdHrim4eynIvNbW2BDjavBr5k/zNdE0RrzvPfZh3NFYkj/kNJ3CwXjN3PNfdlCiyYZJ
l9yu8rq+fwgThblQiDiBi+Kt1zHJ9pPck26E2c5duJ15PkDLwZpZeiCBl9ykoozS2avzYj3tCrGR
bev9KsrC+fqxgS/YZnNYnIyXNG7m5GyWJEZEjTNRsRH+vza5uJLEezNev7Xz+7OPXaDgNyIy2hyG
X4nU4nrwUVxzd/zIE4ClaEWwDEKUatY01aXsj0WW9P1T1vMs60Ad4oq3J85Hj2t+4dGZ5lj4R59d
l8Gw6/T+KNjG7kjG5TSJ9Vtue9niWX/52MgjW9pYBF8FGzjGSZKVH/spKzAqPx5uCW0g02UnLfbh
uk/TeP14VIzHySMpWNAWt3McbCeibJcZHUscDf02qtm1/z31xoJdcUqtVRwlB5IUYHk5IhEeodeP
ze4l5OrkG5MD/293vsR5KVJq6u1QTLRLHM3gGj0CgOvqXYyefgUgpg3MjPwSrZZhjttHNBXuMmbz
XZMuFyaHh+ZvcDyxrgUZTh+2RN4JRYW9VJxMpwAMrgm3OKsO5tUk9/M7g2J1Z05NJS181WpPhbjI
JwQ25sy0w/j3yIP+CpHPNGwypjLiTFPtt0mfgFxH+WX3iqPapjwvY3gPngZXZZP/e1u9rQoWDNbd
L/7s4dK6fHTN1BOcTYuoTBGMRzV7WlxyDtUbfAQPDxLL+YqLWFzSj73F4OVTafdDXD72ru8/leiA
NlEPqcLbg+bw/fH0sT8aRYCL4v23/XTNIwRO3n/8Y/Px8h+P/C2KK1pM+X//+t//89/241elF4iK
r56p/tv58Uvq4+3+7+WUydI63Cj7f96b+3jzHz/z3ztJdvaWhEf231v63x8x9mPaOBe/ydASYO73
Nzx5yWlOHJbpQS0XEbrl8vGIvT/639OPRx/7/r+fQ5SDtesqvnzs/9hsgwnfs7P/96WyYU5a7can
j10HYUdjuPw1LwJUOe9lyYssrj+e/m9zUBBpeWgc7Y+HmOnrJS5cUucsusgAWHzUc1IVm+5rI/XN
+l58R4YyrdWRzO20UN45HvS1clle+u9eoKN7XCEc98/RYKncECQV4elvLESq9DGcu8mM54iLo86G
NXpe9mBuWS/cPc3BxBVMbs4hzpi5CLpYLazcELAKp+0v853fHSOHfZof0O9rb4XbS/xfOajL0wip
Azz7M8++A7GNtcEgLzU/smrmEUXOFbMnndjf2S0Pk4QvCKwg9ukIq/uxf5NQ7EsvPbzWP7IfRfac
BH4rnf7Vu4Fd+l2vDe41BvbfL18YBaVbzVZSm5KOS3IezZF2uKP+Z7EgXCQOfQK1ej72qCWF3ct5
6Ptyg3gSBcuNGbZU+ervVYG0X5T2tpxiV0YbTGAii9pYYSqbcVNxpn+Rz5vVLyTuw1JFEfDT8BxJ
9xxS+W+Jk4Zzbyixfv61Nui7cQHxyKOltnN8oYcGq6BwERwSFiB2EIugsUARM0BIC0ipZ5tAyvzG
I/XdrU+rLz71k946M+R5DTGyeM6s/GUFHZsp13/UsL56i96b1d9URYS7DnT8yWnrcZPhyL7HEte4
Ds1oGq7XLpOiuA4G2QQCbBSIzTut4d9U9MFptF9GxLc+DQHgjCL9zUM+5Rrs591KpJEi/1YUi2qm
gpKKrJLUvuaiXgkJsDw/qPoj48E1MyhwGyTDUE6JZNVBgrS0vs26YjBzySe/fI/iV8GssdibCbJW
MD08zwynuT/+IuM4PbJYyUts8iu3jiBHZreXCMEzwtWbx9R8zeLVwetYgXZiLe+MqFNiY/+8T+QE
6emrh7dwxRdcIdfZW9iAfe6aI2ZxKzPan+ZQ/QS7tTU8HNkNWWifSFr6KyCf8GDLq3UZKuEyU1vY
mwikaziKPAMhlODukMB4Y6AO4B/IKwjN3hHYRCWFL3vt7QtyTAWQCbABogbX1KRfbJjP5bSXu8cQ
cfFrunLvfCBQXxEn4jNPhboJorAScQUcPEGy7ZHvPqAkIhU1fs9oihX+iEgdUWNuC/ShOUcyK+a5
qVQyIJ2+5d9coNgl/zXJ1TzpvqO9odWRhI91gMIwO4+cJl8+/ADpD5sEGP3j6Cq6W96myVx0yL4W
9TjFPzbm22qO07EaCfD+CgMXtKI6AvIWOYRLiViTmkoQp1ECpJpBsIpp1noem6F+EFVnctsgY4m9
k2p9TkJmmhEvUkDnOq/rXMb+vOGsYXmzCwkGmYcPFsIWnvwY0B41oKqXGMzM//meAVOeARjBpwNe
B0WfHf8ErGRPku+eVP/WzcWXNTi8Ekg+7XiKuBY/VDskBcdlhN8v3BI2XjD+HknfOpHoBpBb1iMp
svu4jSPyz0SXWiDOmRh40tD9bsg55bVCYBtLZ9y3sXH7yUh5dHQhU92H2x9C5P6CCYggjF3X0mi3
XshEdbtvdqrMwdOzBzYXIPF95eDuQ6rlNbAAYPhm8a+xx/uWo9dylsGaAAJ5xWm3/VWvdKuHgo6f
Fxf96ZO7VI+ZwsfxbBK9K8H0+ZBBcR9lVPEjATYzHJf2+1W0RXo7axc8ZYMBiSssh0eZdWm0I5YJ
oHzX75utomMMaU4s2WXBrRo7T5vbXKjp/t8mxGxcouJfr0cALJgQjV9ssP7KAFpql+nxJgViKgmh
VQY7MIMFCHFQC9DWab3OCM5fQShdHebwL/jQG4kEHYG4jkn1jibDLjHDuTBQVkLCkUfwRF4uw9aI
LDulu/BaQ/R56VdTOvEzDmhQqUgR2ORjWH+drUhbhhAWpK2+Wsd8bAdpBsRcMa29nUIYKrZT7K8/
d3GM56y3eC1eeX0xN1hXwgZ7m1wR1ag1HKp8LkjlZwu7kmiSpRhJm5Jh/r1x+zv0XUUmgB3hE/BY
JwLgxP2vDKPznkbdPu0ptNC8dMZTN6ScOwsE+xyEQ0nBZcoV0c0yXCOka8zxjYRD3FIi3o6F3sce
psawcdrBy/FwuqHowVd5GqB6tUhemf117jFl2bgkDezm7xAbkwrgFtmdUJSeO0K4OYW5iqkrTNiJ
JcSMWnFlFnjNCOPxSePj28cnwNStVas/lGhD0YpPQdbO9Askb5SPinYV0VNx5AWStRmDpE5Ylant
sQ1yBmIo8mbj7xwrZ/ulYF6Veat7HufrsheVDJf8aQICHJhnXkykfpOpwEkX2+nupvnbpCnpdogv
rVxtm0A1a4CTh5pIBOPMrvJWT8F9jMFC5ECqTW7TNYOZ3jAM7XoY4qPdjL3Y0YXNDqW+SpB+fpoL
LC6R/RQcA/JzVI9YYoEerCJBs39HpYN/sjCQajqJuMqEEJWE5NXKGAG2fGlvDhnxsx2mP1swqAp3
fI9LXBMweFj0i7Ei7OLNYMZC6zoF5uibJduGEobaGbrMfk5WM11nk1V2Uf3Z48eBVJT75SFPedUL
LW6uKIaWIVOJNFYIs80VssyQ+3tACvBvE9NVsPb0WcfgsP0ePgWFdHnprZI+v/jEHeUEe/U0JNSO
mLb+USapC09obpnnqP9kTcQ/KzbUjA7hMzIK4jOy8VObi2Wpg/W7WXv1mlC63t1IvuNy069LvgLW
J6Moi/5faCn/Rlarr77yXOW/P0UyjtdLGk6XyEp3Hhk0Bp0N7ea24J9H2DVXS2MKV1udZN/4Pg/v
IUCoJBm46i7dU45OHuoNCzgBpKSkp/QUhnqrs2A7niJ8zGVCY35mAhByxwt1hcfaXY8/EmfPjOb2
RaXj8IBn+lic4q+ErSdIUAHiaOzfkiy2ilYztDH3/03LE0WI/6a3XxAk5vtEUdNaGKKVoygulK9x
laxR2FDizn4wr7i6fNQ3vNVeKcysDQmYjiPUA28LsHPXPsOM3GCSgLyIoSenSKUY7YApCU7cix/+
JvnaJLuNkMIbgiYmPQhuv/wII/lIQy4fSQC5sOeLOyfzcd6oaB1BWWnaj9ZTY/psadLFe5SeYdqe
7LJ9SuJkeezU+FhBAtsquYflwLG69kl2RnZv7PClI8WNaWDYTXwz4eiAkAi8vaA4cRX+yhY/Ohc0
ursIMkLkoibdVtP5+2ovDH5TGc0jSHwe37gb/qJaB0E0y7ZmokfaMLF1zJfpeUGRth3YsiLin65V
NsRYcPudQU9w8SmSbWb7sYSPQp8spm5AguSFkCQp/Z5nJVc0bkMBRcSDBYagyd6kJI4qf5vX02FY
f0aU53yMLKxZzhCrwqTYTNpGkKrqRPrqbKZkL9N+/zrqILlGaCyUPESUeXS8aEVuWOVmoj4HjDdz
CklZIt3SqZTTEkYVKQfkHZ8KyONlqOe9zmC8Bf58xkRyiH6kFsKHHT/l8Vj6iFXPSfE3iHt7thGU
4TlKymUnAH0bVXUIll2pmAAt5FhGfR57TRiv92Dy9pav2i/f+ef1AJ1F3LWHSZCQHyEk1nOcFz+G
rbd3kzTBSMfnwaEswtYcOCn1OcBFBkVFgd2B0ZqTj7B25LS4bfsFwWkQPzpPCOQmposI6RDCROI8
ded+Mmh/ztnebqKY6m16plRnD6PTCuET98Wfq54a7y1wcGUy80J33bde5H7vwIo3IUE8Ia7dctof
Db72T3Y4MP3JxG+9TPrGI733I93+9JlI3wL6W+28b4rE7bc4t/nZiAM+3NBjUZ/G+yjQgAli8YUL
N9/7ZQo+2e1VTSEKEIgl3EeaTw++YJJAyu8mBE5e+LhCHmIkvVv2SHJwuSFHajrnwwxkOy8vPRDM
v52Z7OGRHQp2gvBqGiE1mns4fxXkBZv0psz4gTbR+2aOh6U12ZGVgI3Fo/BfYHvd+O6fBiOnkzmO
VzUu9AaLYv9k4qPyDg9cY6Wwn5L4m56P/OVjA9nuRKfwr5IRzDufZQihZqQCdkcZaNhfj566O9YD
+ym2/mUMxx8bZGKo1hYOzYhUWuYV8/1Yew5e4JkaaSB8rJF4kdEUVF62bpCGV3jsB4sqyZB9ztWW
n4EYFFS53jyHR70m7fuXQTWxiPYG3ywk2nXk9BaNc7NM+XEVEIobEvpR6Xxonr5nYecksJt1MnbB
3m8vE3IjG0xKTV1+Q3fUXYoB4W2itr9Ebxqe0RE3Wgl3SUBYJSFzbUeNWi0fgnodw6ENcsiKwXVi
g/osEoJPqYpQWrrtDP2PSIytSVRfhiQBfu/Holq8friRXDxPY0ROIwwGKKB7lUbqG8x3TJFYkNZR
yusUrfOnSO5LBX+EtiHr10as1FTjDjMoSH4hi+qdk1HlnQvIBXkDc/3YeGYrKuXwwShJ+AvfZZMi
ePNqccVfqJ1XtAh8e9lJ/l30w18P5c1nFkWISgp1RphKlnsfbYCMQjXHxHm9b9FaSxPCOdbpcObL
4CrD9dBlx6pPidoI5H8od/vuoL2O7x4/gfectAvt527ZgA41yb8d83Fnq0TsPdrM1WVEwRQR31CM
XXBKFKQZveDXHvvAvzvbLgs4cUeDXNc05S/hsZoHt8Q99b287nsQ1juPklZgCnVim/zaprREemh8
22cvwJBkcxN5CPD1OQUUoltWKigST8nwswj/6cxGb4XckOtL2XfpoR/qYke/Q1dXVY9TbIvTM4h1
iumNwt82RhqRgci0I99eeUDNXQJSJJx0a7qkZY45ekYFBupANy2WnNCxfxXjqOoed0WqtmwD9ljy
tCXTsp7ppBFdKXz9WK8+z/7ma4jwpu6TOkz21zjl8Xld1jL3Z4QVQoSQuRA4ossC3pEjJ7Ai8Iao
zZKUxEsH2LXHnzRGClfCHAd7VBJr3K476S0V/AkE31EGWQap2p4yg8JChsg6WNG0TAjlIIQHXesI
cfR7XUZmFfVEgp+6b+YgBNL3YPstquiYCl3ZF/Kk4l0iaDCulULOtGP9cbJCqdophN4nVW/5APdT
dWks43+bf0Z/pJyg9Cc9iZ69ILCXXnsn6bNmYhCuQgf9J+3Xu+Hed8fd7yGEFsLXYa3EsbtSHXFw
lt7+dNisuCtvMrdALnmNNBWHoQkTVQdBK6KQNFjv3y9dUU2OmzZy36gMAVOyi1445n2sa5NqjaU+
G8q4oOoUAU6RfWvkJtxpidCQT/sQkUtIMsASyNeprVok3FwuaV5OdPymVw9KLTR+kFTkedQOKufy
BzPHflH+1E39nl2HpA2CGdlxbxZ1JiB+4WvBl5NXkLDE7Tairjc9hxvClotMlj/Qw/0uj/Rcoii9
NRtMNjbJn7DJ0m4fIshaHqo1QEHNEI5RSVL/ypNJlC5a+08a4tLu4NeuaC9cPbuMoHnLJz2NuMvA
NCAOsXrx50X8zMKYXRCDteXC96DWo0pO6zuv9yCs2YVEpx313sojaC0kkMLRuaWQ0TWQI8/eRq/I
IS8q0Wl/dLVWx4Swg8taTMMrDpZDr8GAm/g6erIiuKB+x0q4qhuwLELiJsyh9aCUWI3jHN1ipHLO
fOPPRbbImxAUys9szCPLgDnTxd0whI/S9VPxxAh0EAJtjVCdlG5eXoGgDE7WCGGZcT7jCwNpHaPL
D/NzaIbFFN3hc8QpXJlrmdUe1+axZsdrAKfsXZHKLkHIeB2vcgenxge3qR30P/V6SJ7Bq56O5YIJ
d4n3dELpZvu5bmFQUSq9ao4g741N3BdjE2rAt0EGv0a2MLgc+N5nkPbOKdFXnvwrpnm8IWKXt1lC
/2zJu9QVDuxEUblP8k3WIVqEbZz3v8JQPPX0Q7eFkL2H8MnmEeXfFWd14fnpORBjUrkC/guXbK6G
RXnXOaEAsqgWVscgYsxZ/hc+L0gWB3zpD4p120Isyj0KYUG5e7T8gIZRUQCRt2w774vJLlOwBFWQ
UBydXMMVHbluUOC/FEf002TUb4k/Then0gVB/qAJiV3PWtAVBB2jBDjyRfT/gszIFz9OdqQhctMI
RWmXDrgys8KV0BwLEGoEVAvURobofWHlxXli2/eFGXIdcFsVJbJqMFrdGJoFFU0lHMIDfDifEcPa
kgifMfAAYRCD9in+3QeQaOJpwVHekpPMNlumiWPlZIvokuTeL4YisY9OawvJEeuB3fOri/DnxS5P
0R/RS8372NQDLMenYh9PUYZIFxTaoY51H3UZzJZpTC8Dz2W57YE8517KOgrZr7Xxd3/38qt2S4EC
60bOWfyQEFkiDxPH816GIME9JcICZ0A440Jm5i3K+u2CYp/s1OGnlYT95OIUhn6kFVIkCnM/Xorr
x4ZtyR8FbQ3aH9EtxAtyhl/03Ocqvo0m+gVM6f9mJn5Jen98jLvO22Ak98xuFOurDRpIQrYVPfgP
Gmc4wHPPwDXTE/QW8kYL+Ti21ZUMIhhV7/bYMrwuiLMCMDF6CQU/62lml8EfzFm45CUSmetCjaF1
TBr2XoUlYxxsyZDz+L0Arq0mf+uZATjfoqlzUzxVvPAccED0hWbixNf5Zyjn6VVBEupglyHhYSP9
4Kt5Bajaz87niBII9lUAI+3jEp1tYZYSRfCmzybQNDXOmEhbXNkJgumeo2Cv+70cl3C8GB+r6Op6
cEOdoGA+T6ACB1oYwUAvGjc0uCEy174H2RvhhvxlHqWtPKf8dt+LHxmCa5WfDiiOO3QPUN1aKyaX
kw5ldHX7kJQFuNhCIb9NuC0ChIYtaE0ETnNI/14cAdbBTHV8gBezTx4tIY1l97SYulkWoDrol+MY
958erGdpS4s1bGKNq3xWIRSaUfR37ruT7+LiwoClz5ahZZ6qGXmnkD1Gy7yTG1q8D/Byj37aZSaQ
t9nHR4HK4EjRnwiHgHUcPiUsKDefDxWDKnt3KueoSvyY1lFwqPMilq3FdyQHde73JeogFpJm+o3h
WnnmwW4AFcazQILqiSvvwXdjz2s6zY9iGHDrAzWy+4brcoxccEm4RNjE9bgRArJw4/QYl3itZpaQ
29QrHB67hJ0RDNNK+LT6GPy5BZvMPMVKuYThGWvHg+yAir5Wz3KgT1EI0feIbc08aq84mBlOoQWD
XCn/pKb1DlVeV0ab9HOfwpwYTfhZCmCUfkP4yE5whiwJfgmqxDPJ5sZKHX/PIbRUqALhLaHf0QjN
o6++PS3276KW+FVH/vKc0+VVzMhPgQ+H1RQN7GvCxr8yTe1fKaHvJXtRHgZ52MQDFSbHfrNeGp3n
0E133C6tOwqnvmMZFMgghrSZUjle1shAHV/37DFOyJT0g+SVs2s9BJqdPVjpPQlfZ1J8GvmBk8gH
O99lpCoUpHdEFnn0WAzWj54uyZNVh61G3IhAQsp70u+b3ecMbVnjnmO3hdAH/PjLgdR4OW5f0ZMr
3jkubquxseddRe40O/WPq0lXOc10CtKPQFG8u+etCIaH8X0Ou+GT6MF8Id1k1wQ6Z52jzAD5fqRV
6Iux8YY1q0Gtk7OeDUEJAN22QwH3G2RpKUAtcnAS91BYQOrCzUOPd5h+BEnwhHay16G2ObahQcgN
4/5HFhwJELlczkRuQ70QMzVHOKVoUI3zKUbX6fPEj38K5zfJrXiNizU6afDocsK1fPjWf9ocxg/N
JmRWjw39RzLJOzfvwZY4X2GtHv2VGwWX5SA3FBqnRxjcBgNzWy4RR4CkeFnYIJ+2VJrLZHHWoTE0
X/O09+82FvMjnNnZ1/JzlHiQn9HMOefGANAsSRVmQFxBMURf3F58gti/XGw+1jEqAuUuh/4zMsJf
4y3fSn/S01WnPXsJZ1zwMipInUUEChnUvHtBJcS/EAVdN4b8Bo8WHEvZEy+CvV3pEr5I91EKTmq9
svTm0mF+rL5/DzAz6nmVYcPeVxGPQbpNB4LkHbJNGwyshB0SuuC6fBo86b8U42VOO5St2O8J8lSV
On9+nu2zXBi7MZQLQDyn4BuCiShwB2ZBF+zY3sAX7XbvVZx/j+gi4f5gUQwg/wAdZnCXhqGCZrn+
FI4iupiq+MKD+QcYgX8NDdaEgkSNjzp4tu3yuiBPjqOC4TQxOz5vLnqVObBeHIxQSN43OQwq3HJj
faFYv59Rg3gJIlKmuEfIJaYzUkQ0IFe7/x/2zmw3bqzZ0k9Eg+MmCRw00MlkzlKmUrNuCFmWOM8z
n/58lO2y7PLv7kIDjXNRN1XlslKpgeSOiLXWF7bpNCV5o9roF7SsPVct//Ab+m1p6vtN0rbrrouV
bWkb0dnDGCfk0jV5Ljqp1k17wQBjMwq/ZyST7nqJWGBha/5dFTJ29dPaO/Bbz0gwlgyg9Th7SjwK
EWAd4VWateq6Rh29Q9vGpnfFZE/o8VFNMdylza6wzOIubefuGbpA1W0kYkMXui/fegiab7lWcgSa
xkm0TPq6WuazepZ2iSp0FfcUQ1bjje4IJWqZt+llPnUh9RMteh4X8oXMrH/hx+11g0GZn2sW3gcl
453SIi/Wj9VKV0aNjlZxDIrQLu2KiyJOqmWKKxMdyuYhHBneqUrFs+WLfB2I7lqV/GMVYLht42xY
e6KmafN4m0pProzRsvbo9DlKcB8xJ0m8TZYA/un0sbvqSZf05A4eRMXgM47DK4W0IUKJKhbck6Q8
vC3pv5WoVfGlJacgPDfOmU29/yMyFPNS93X5AhrT0l9K6EEPiV5We5FwwStxJj80VddiUgusvdZj
72vrwFwnUpdeFGGEd9sw2tuAi5thb3yHmSpaMz6kpZp8c1vUvrKwe7v4PCIRjaEiH4II9EHBgsOd
qk0tjZzA31kj1Wup9mJhFbqtGeFQDRilY5pWhaeiH87jKPK91HivA+Ogc+hF06rIMCrY7/OqDI9p
VgQa2g3jK1HV6cEa30xTGoalpuHsBCqjOBDu2nXZzKmDMNJujakPnFDttF3tddptqcjf/igKzjto
ceOqSrp2I+fYwpNsSLdjPxIWSP2nsdXC26Q424Wd33Wq5597rcdzEUVXdh9IR8AH6yLwbpjqjIda
swPsebZ5FWdecKe8axHtUOw6L3Nscp83QTIdGtswGafE402cM2kjZLavEkwYtDnavjeJRPl2VT5M
HhIW4YJiRzazW1cVMwcbNxtggdZexS0ttIEJO5vt5ZNRDes67S3yJUl2aYzkIDMNJXfEau52gAVX
qLs4Ko06v1Tz9I1Rg7UuVRkHg9prWypybgmKjcWQIvB7o8RjhkrXkZthWrU2vSy19XghKPidIu87
6jtJ2diK3hy7iZa3iH31bkR7aFqrPfOFvY1VZS8n7CFuGwf9JsOGtqia2Dtg+25cVE0EVq8SxxhH
sRU7Tdd6+86n4E3r9o1fJwNCv665kFptlaXxfBQr2olOVz/RVrZEfox9KhmD2wx57Or3o5HGN6Uv
VTfUb/5ClpJgbRTUR31Gj91PzXRpDAzKmtG8bzW5vcViS4trpuMV0o5yOXn5so3N6IIIh4ECOT5V
olEu3v8hdQpiDxlI5hf8P2SyTVXa3doKpz2/q2SHW085e8YubNv4qqg9be+lA880hbZGmNrNpFw3
tqTeKy9J3V5ag+3fBZLqHyGK3A/CLpaJYebk24L+2FZ1f0yt6UAC1rN3IG8ifTExN1hlIyXqRPAV
mTiTV3VZ1e9Eg70cT5zKWt04RhGqp1ZPniMb7+UQFdo9PqkAk91109GRRELxV7nWVRdBnR1NvZOO
NAyYgIKOGc8UVXvFl3Z1wW8eaMq9mJR2o3cmCEWze6SzULYEx7Q9Izt/MwxKurIHMjNVMmWujQ+U
wUmsi4FWNTBd1ffKZU52jrRZdRcwFXcQu58TXQ1up/YkmiB1Cf737lS3r13RnMdCsZaDnvcXkCp2
Xa4ZwOP8W98u5X2bNvrCGKVpyTlhrXtV774GLr8xRE9fM/VfWZgvOfJU6AfNL3/8X5fPXfNa/tf8
mr8+5h0C+ONP69f88jl9rf/4QRfXq5tfP+CnT8obf/vCZoDoT39wf6WZfqcQzh/5f/uX/xlmSqbz
9f0d3smkMvla8BIfksnzu/wENL2AEUSO4/nL6+9f+QNrCvZHMSFSK2Ty2Wr7A2zKwmJ8rrht5fcF
AxZ5429gU9X4NK+ohpdo6QgMskYKuv4GNjU+wUHDuK2yegL2gTD/Cdh0BgF+/ZW/c00Nma9KiJkI
SqaXnY5z3PYD3yI2KhAXY16tJfOpkh4N9SmWP3/4sXy7fj4iIH/3FqYOhAn4I7xDY07XfniLojbi
Rhoz9C8yML6Acjl2NJqXf36XOff76zfy8V1+oQ8EcSYhp/Mu2Xif1MIlL2MxO+/l8//b+8zf7Yfv
hoPC7G2RkqOqopuIM1tmoNen/VGV86933ldA729+cL/9lsDZw7WVNQHj8Oe3qgyirfFAgM6SyQzS
zVOBarabZf8HmgpYyN/98D680y8BZw3zgd0oQb32enxXgwmTlgC4ijosh9RfHc6BKgUPlkS3ZjBG
+Ohkaa82lVNaxYMaAkAZdbxD3WDd2UT1nL6yTnWjuIFmUSsxh5nq/iYyp1NWmidNlK+tZreLrMBH
ChV2dMZiDJYyjrm+pjQhDHTuSoQ71Nid2RcIcbaGIhO9VhZRtiZPGKF6+StAPmnZSM1zT82/mHFZ
RY/OUKvy2if5tkCre5sy9ZiWDNdUfSgXZuWtJiAUhMmmZyUOo+MQ5GsGQRr27e6yiGtaVjU79SJj
itE8Sob8xZPzPcFOtx/tz6GunE2QECSH/Bz7BPQuueCUj2cbpGmi58W1cRczElmo5oSTXbO2chLP
qD3dDSculpJEcKy0z0WBH7WoyHAy9Xr0JOmymLzHNDEe4ii6rpV+3UK1maTinnlgipTAl6gY5cYs
ytpNp+4+xwAfdOXaUoNDYxrrMjMh/wzpujRVyx3mJmBum8pevasgSxC0jo5q6T1UvrgNrTzHcYLj
hRZ1l/XBhZFFRz2sb8JI2heefkm7vh+qWnInwziUiTia1PDQHT0ZU6NA4TIsLEgc1oG/FW35jAlf
MIytXa8ZvWWs21e9aqE+1d7WSNRLm1wP46zu2jSGz1hKXAY1Z9JPfPc1Cf7svlkFCX7ZUdmFxoC+
n96r8bTR0/aOaTMGJ7KyaimWtRZ/aQz+W5IPDcE1xgNXWmvcNlZxqnvz3pgmGulqE5rRZ9yt1HU9
sxYU/6Ndq/GiCabrtjFvQit6lOVxXPSJoMihQZ+a7WR767jHdDBW2bGR9W2SGwemN5/7RtpMRXiP
3fiOXybQXsVjnpWffNUkwGMxYdFuRKtiyUB/W6V2Ogdlk2gjaFHPXVb361qbXlPJPqS6mmL3sLyY
pKQRLJtW9xw5MG8H3J1jmKbOWJrYxIn7vFgBGeJOA7BVx7LxkMA2XoL1ZFDnM09DXLWcnC1jaGhF
Q44j2SZJ9hwow7Ci0kANqcxx3Yge3qMcTAtImfMkU9J9+CaYGGXPWptKjioXV/pGeP1T4Ef2k1zL
py7uPvuStw3j6SQHjYyh1JqcwMdwYyuazP1HNdOJa3kggSqw1vLwIIimZG8iwPmKvJ5SQ46+04de
9Zjasn8qBzN4HqQIrTku9fgLboghuqgjriTk8Cj6zFhoVM8EQKJd4OV9cpMh+CNRhsI624pZegfR
iaIDSCCM+Mm0BsCkQYNiO4ZxazmSjQGy6SoSJXaPm9YqRifydR0BAdaMT2ey5JHUH5Qo24+Rf8P+
RJ5Wsv8ouuquxnZBKBkLb00ur/OewJzaGDWUdql18amuh/uiSD9XJcm4AloKz62OQXbCSN2ua5Xe
bjBcUXk31qTXjh3E7p9PnN9wa0jLfXg6/3KAqlUBFCbnjLY36jq6qQXSjStf3JiOsqNwz5KNFWJF
XGTrP7/x3w9uC77s+2YzTUMX/uVUUAnTxIrgSFXGcB2jbXk01Xn39eD+/1Vf/s8tH2fg21/AuL+V
j7vXt7fXqs6zv1eP8wu/V4/aJ9BakEL5+cuKAsLzR/WofwL9omIGAin5Xln+VT2yJEWYqgLVFPYm
SMAZpv+teuSvZIbA0DhZ7W0Zhv6PqkfQ6T9XDjpVqg7WXdX5TNSjv9KmuqQAjQ+hfFNI5B8r0+IB
kJIm0+TxiSkyuss8ienmiQBNNb7gKXlgSEM0YTYdl1avLOIwkDDAx3vF6M4qvINFqlUXjS8R4QHL
isrbgb3w7qWcU06EcIdKRG6t4eCJL8mq4zTU5HvyoDeQ8Rzwh0tkaRpVZSsKzBF+pTNoHkKYjkq1
TtJuhVHqgoTdMgSxtlC0mqfmmGxkI+SF1DttWDxCK0SjYxxN1MpjtKfIbjfkh3iSL6vMWOeVB0QU
SURjQhN1ONxHiCN9Vb5Nk7mUo3E90DXL9Hll279JNk+OsvRn7W7lqcNLl4hHzFhiIfnqdVxhdlAn
nFSQuhZkDI+h7O8yqqVZYRSLVlbxcnAyLYZEQVcSnekaPCgX8mAf60ABqJEejKl5S0TgNlp08iGw
LAof4VKVn4XAmarnxak0wTwFhcCkXUEZrXsAA0kHqldJr6VM2gLFXjJl25hVJBBSh2dLxpBLrC9w
1KDZWbZ0M6jRyfaCN2pVm5xFyhdoF8WCmcptYA38NocYzAbx3ZUfM9QIShzhiihWASK+YzaVBw40
mbaNrxPJT6vy1oKW7UamEHcZDApXH/tgZebA0AVDsFWN77mMJuZ1ckh2QAkQxyVcUkSYA5OfNZD8
uCejofpvioh2duSda6m9Sy0FnvOIOyjVJ4wh7XAgWK6Q3hTZhjwQ5siGtDXhMnmMMEv48dKW9BdY
E/XKjucfUNXB1LEZ9gDqN4jSOKHZ1QeclxHlQy93952aCoYcdfSqdEiLHTEAt/TSh9gmDTz1YHtG
mUku2KA7kL7XTcsEoolROovxskpIe/U2GkGNCY8poUpup2YEnd7nRZE4JTAUIh+Fv3h/uvz7mP3z
2pH/nbBGtX3++0N2ftn3hyz7lHmIAUfWxa8tuvqJZyj5TU2fVwDisv7rIcvyQGo0fAeQ21jFrep8
wu8tuv0J2h/+XVbACtr7f7h7RPztITtTjHXVNDAiwqs2fzmIWy+scz1owo2t47JrapyWkxkQ5i4L
nFaGWHnU2WHZ3tkDIiRsj11fkJzHbvdkasz8EkaSTYB5xRpfjKG8DVoQ8RhBdlYjL+dMD9yeZ9X0
HGuq9sEo73rYSoZC8HVCqGhF8dmarFu5n3bM7HQMdD3Ss/SsF7jpuhQzP+wAs7B2GXMM0mKFvMWy
+QJBwKkI9gM+XSUW0J/QWhN6mtNCz1ETvQRl6BSqCZOOudti7L0nmVA32x7Kyq2Zp1BOQ2g1Cy9a
pth4cZaoDmX3xlfM1rVz5c1m7rcwKr1a6AW3m8z7KWpErZtLyzEEEdboyUM3f1BX6NgpgyujKp4L
PLe00dmqLzt/MypZ7NizL2SCne8WU3HpJYq6DjScrmkaHwJP2WK9Oqg2kZOiOEaAnfADcnIYVXvX
VEHuCF/ETmtnyU7za3tB9AqWYAY0AOI0h4JQSRx5VOt5cRyn7rJXSpW3pDERoXwrNQT6C702lkVZ
POaxt4wquEmG/ZQFGD2IZ2THyk+w1sqkoHWxaVtlLxn9ipDR6yDpy4amAns7keqcgDWsl1Wg+c+Z
qNxYAYuUis/IKbs26nZ2Jb+qdhdsLUW4XWBslHBaGba0J2dIR2B0EDF6FGMtMk60Mji4kxuzSGDc
cTYPPOBV5AGRR+vMtk8U7LsBbdPzyJT6xnBv+sVpLNPrhlsJK39Ykl9U9z1GT8dS+md4QfftaKP0
T8V1wMPSCKpnRR13XTXegczbaRpAHR+ovlq96k11qv38ZLeFztShx5mUHyYskM7URV8MLy42SYGP
NYzyo9zZNhwm/xFqIjbmsDymUv5gT3ILzCnf4GQ6KVb31Fip4aCUkWnTmgX0MDfLjbMJdakUaedy
GT0XOib8NsnOvV3mS82iwVQLLOpJQjDkDTdPrjqTXNSvWa2MaNTV+JKj+eL6QLwmjhkpr5Bic+Jv
vh/VDKctcQnUkjNYm5PvKYig4rKqrZM0RZuyk+6k2lxZdnqeoH5lCC5KDfse3/5S4qgTdrsstcod
FXTOyd7IZXhjZCoBXrIiTl02t0arXHRZsK3jeQac4v0ShG8AMeJNlAwIN1BRCalrS5mmGl4BJGq+
ky8ggNe5p90x5klXni0fks4kzxOLSzMkKWQkzwXYEyxcd3qb7I24m+/L5VBFJ6Osd8SQN3ISxf8e
T8r7ENnixPjPXcDp28Lev59P8+t+nE9EoXSBF89WTZ6w9Affd2OpjJBZbsp2LJ3tOhxQP84n65PC
x4IPtmjLDfPj+cRGLQXvm8UcmagUe+j/yQhZ/+V4MkClsosPvD0BbVlY8i/9KXmRphlwvazF6JVQ
z9NQXwVBT5cNrQK1y3LVpK5utcHWrwdCEk5Va8wOrBq7hGaXu4TB94GUFIkjWQpWStkDOkmiRtlT
MKc7GQjAfrLnrRQwoB4JaOKAi1o/U/YZ/gO0vKn3k1d9CKeScg+SzyJPqsxf5z45kNofzQNeErvF
yKxirYsCcai4yVZK3gcPo50o22bSm4M/KsnZEDYQd0ZIBOsr8FEl8wnegaJYO6ept4FiFi7sLL3+
tzh7v/q1P179i+f4tfr7pT+/6MelT2kG6xTSqaqqYu4vf1z64D9RQJg3fm+Nv6+Fkz8Z83waQYNF
Zz81v8rcnHA/aMSrTO6W7yLSt3H8n3bC2fN1/UFyoPflM8kydxlb5hBR5vvigxQgD7GfI5SnGyuI
i2SdVEx/ejBYqyZXhgzbYKEMZysZfMmN+hHNMtOn2kn69o7N4niqpXwgQtSOjkzDy8O/ODc2oY1I
zTZKLBPssG5rDtKFmnFTyRr8w/YYqsp9SmBzHrFv1ASQPgY8fCsD5sRYCpcWUJNcxXugBdPL6I+b
MVFXHlZoOqJdmpGPSBNuEKluLzzDvwi18DM2OddKpivLk055kd9BX1mqanQbR9ZLrVerwRbl0oi0
JztifYMYly00tbTpLrOuRiqFuE38RQrtaGHL6P5+cm7z9+P9IGliWngJ82ttlM85rMpQU3Ymm9jg
VtVLOcB0wsoRnal5i22vUS5Z4SvtiT3F2C6Iupp6KjlhOBvQ5XpcmATfFp4xKAu/NpN1Z1QvU6te
9xYa7qJmIU35ZNWSVV0gOS1sox5ZwJRXyq0NAWB0/r1lv96yXMb/+cBaVK/dc/XlNzctL/t+07Js
mRNJly2WNbFZTuNQ+n7Typ+APFoQwk3d+DbP+i55Wp9Mm0EndAwyPwrN1o9+yvxEB8Q8izGoya1r
/6PzClffzzcuBxZyJ/skeRLYOl/qr/2Unka+gS8ZZkF03dhZtm+8CWvnFJwbv8leyNIq4E8nw75K
1VzFKpfK3bAZIyRjp5jECO8hnkxkkFgboa2oDS1F0AjzzVMay8Ets09z40GGrnRpicjfZsxXIUrh
oVrIVZpetq039EuralSDvIeerM0i73ZWG0pEjm0zz7eTWmVPBg5gch5ylioLgWG837V1YROGq4hD
3uDeqvZSy4PHaFzC8LuCPWWhCmwMDkCwqJjPL5ScB0NleTu56IYFft3LOLoBA2ZbdzCEFjGQtElO
DhoG1czPHmliNJrAibZu8G6nxnzM0/zatAn5JDibTK11B278cJCOmlwfhoDlFFKkn0Qa7tAaHqbQ
fNKy6DR0zZE+4CLt20cVDGxtAd03Ieu3HZZ4Upkbq2vvgrxdEXBZlUV7EbfphRcbD32i36R+9KKp
EQkNuyRMrhRYx3mQBpjcJPOAt4V9iAO/KhgJi34I7yLCXCT6+ycby7Hnq18SjcCdL11JuXnbD/Kq
R32Mm36PFnPhD/I9jPP7aqyWLWfFCkvNuTKCJ1UnBT8yGjO9eK8l2C6sdl0lyUNYSyfBiH/G6Cwa
XSwz9no6GLG+qEGFI7E8FUWo84RKINYFGturRqABIj76A8xfI9lCeDmm4XAd2Ygisw/d0XviHWlB
gudQpoWpuHkQhW+d2gGM88tsWQzdoN0RpVAXuh605XpqcIQn/9bcX2tu7Y+T98Xz+JvH14eZu/FJ
s6i3Odl1wRoDquO/Hl/YMmzB+FzT6IkpPKgtPtQcgnKaTXFYKWT2EP14fDEpUjUm5RYrHQHRsPPr
H5Qdxi8EdKb6miywgOAIYDu28es0qJAsnx0S5rCpGlNUy1qRlTTk+MsnbjovUsVNZw8IvJBWLaAV
pqT2+77VJMbVPr55xsFKJ84S9ytUG/m1DMBNmSmhcZySM/HhWvOh45S1uIwymHmia7Bxy8igo1OF
+HW7hrifx3XMCiDk6b5vWRcY5KwuaDd+0ceuOjAzNsUJAzhMEilySpR6eDNyFe9YgRdLG0MePWOV
jBqlTiSlIfb51CS6MkjWWfEJ8FjFkIzLyFSbwYH3nrNgCLD3qusTcIuBPZsE+tp8zKqgdCNvkE+N
HcZXQXfP6N86mNCQv21w/Xd+Om/W/NN5n/e/P+952Y/zXqa9ZM2RLZjp/FSkY3FiaGowJ8UmzyLS
D/2p+MT/17gdTHpGIebNVt/np9xmBsoEu56p1LnT/lGdPnulPtbps8eJHdCKztYPjnyh/LK2gfyQ
Cp5AaUgI6pG5bGbZ2WaYH11YY5Z8qULJuAigm6x6si7qsmvjCgiJjV9Er/pE3XAgMKYatT0DNIOl
cZlMZqU2GdzX7bLq4jWRtpixjE1sL76ISdlEjON0SBjcfg3jzIVXo+NtZR7r2wZs2fgMLUFjD9VX
Yl1g5P4+mFLDf8DAqLs29vEdiZ5p6b9r4aXRRrsQaxUKeTzV4/7fSvZrJcvT+U9X9vOXt/y3pSyv
+35pz9IAV4xFC0r5yX/8OAtUhvwsIZmrWOxzHw8CLjVFZWMU/1vnpT+ua/sTHwu/HcyfJpjl6//k
INDfN3b/1IAyaxF8Pm4epj+2wRfxsQHNdW1Q1TCPNkFt30lkL2Q7fySkDB3gHu9Jvq2nGsiC3OdX
OjS0xJWl0lLdaRyvDb0lUTbpmwb/P7Yvm0wifpUyd22RZ2+GGvQKuqG1UEV6VxQ9gxsCCUABoiC7
7GPsKOGrLdWXbAg7xKYH5dkk8RwJw62U0kUppDs14zVWOTgVfutadnerSeMeFKVbReWZdaHLIIEj
3bdfxnF8aAw6YkUoxyr12KdXReBqPW8lt5C/cQuvErK3UXPXIZyxjdYRBLDoVUG4Frf+wGIhC8Jh
2z3OxZzdV+umfp7zRQx9ndCbHK9OAP6YyxBYP/GETaA9jzWecNb6VYoJjWAdJJTYWueqUnZDtG2R
sarcHnd1g/oIYqIz822O/aRpUpI3My6N2JJRuD07zuQ8IhDuL9PuNLXPnvUiTRc6mVbi36d+GjDs
ngu/3mbBDZvQzsQMN4Rip7p5pGTX5eF1IK0UshnTbyInwtqTYNBW+5PGhtZsitZsoJ3RRWvDlE94
lRxTHld1U+AKkk5t5F/UdfIiFdJtM/bgG9foqo4Xmo4Y6xVUnxr1IxNsEag2CXvnreg8wIExxi9p
HK/0BmaWsbGIhI6GuTRJhvfl6Eyq+VYNc1V8klpjb+cM5jFVyo8SpBPDKhZSvMzMu3wO9GZkHykJ
6luzeslre+UDoojgOrS2v2nqdFshc0gZhMdM9DAU/c85a0CYJrQ3VRm7kFuOLbgGnQSqCg6ZyJcb
QTLUzepR16TV/GaktLcApo+TfEx8GFvBSwLDT39M5t4pqReFueqKm8Z4tKLKpSNdQKFhCdp1bt/E
5kuEBmKiN1PBLJo5C4PAb/NvX38O22llt+cieSN35haqxArlcOm110mH0kJWtg72xmBdSXAAjO6m
BidS4oVh5UkIas5iCZ9V3IwVKzeg57f5zmuxJyHM1MyB4lFapBGxtoC9V7eqcTFT1KoxZb80krtl
uz3RQJYltvIFAlhKUUYQayEmn6zfjQYHgeIT5utNliJu0SvUCdwj6FkeJB8C2ptO1KtI8ANLvUMZ
9Iu8si61dDeWCiuQaycTX8h6EZLbpBGMLR1wVjRs9WhaY8Jw1ZTNFVFbOJUGycrMLllFciWbNGJB
TO4rWnQC37xG0nwWsPxZyorQtODVwwYpuGUv6OkWZRC4dXsmuNUQygv15xlw2gdnEwWuQGorx4us
9C7Zt7Bg0fAsxi+aFqhIa+6GmRkePmawMapA2pR+7IjS7TKyPtpLBAi1FHCl7AR4JPRyecuECnT8
bZofdGMlWW9Ait3QbzZA+iqsZ4ksXAhVCy1WtwOKSeN5mw6pTkGys5HufCS8XJJZWNDIxiIz76G2
sDi5Ohd0u6gle/KoR5lvqzNZVe6HV8x8D1453UZR9gUA6b0YKGRTcWYbKxeFAn7uyiPDv1JREaH4
jgvbrp6lzr9CruJW4ZYbkvxBeAOoi9x3hRnsSIZCYMkxEspOZhoBpQW6pTV/LJnZtxoqqpWaW7Ug
D1Onjk4+Fk5Oqrpk1yaw0bWbzCijBH5+Lh5UEV0UZIhm7FgeyOdevMj9ZVE+AQs/RXa8MzuCvzlw
mwW/DqCgk/ZlQGA1ZqVVoMPCNHCbEkrvQNJaTQHQ8StkbZWSSS6YfxeoEV8LC8N1wbN0ntLlLAff
kpRf8TddvVYk4PGx9u9Q7VtHSt3wn0sR5zlh1vEbJ9jcen6vRPRPRAjQWAziaAaja8qK70O1uWHF
hKVTdswOgVkf+tGVYu6Xja9rJDWGXn8VIzjB5tpbIWBgEPtitdU/KUYY0P1cZb+3pXyBiErUPWhO
vxQjplk3nhVbw6bDyumorGHi9qqcVtEyJ2rk/ajqG/A+HriZbJsl7Zx97cqFNJXbSokVrK5FviSe
o3PztJus5YSF6bOs05gRkHnRxfJGLWZ0Y5KdbAJlC+ZAb2JID34t7Vk0gueszi0nYijOJg/bd+rY
ZidOmK/qFlx7rRS7MO2Ys5vWgX4VoZUtZVgjzAO8uIz3GddRRXk/9US5NNGuFImawNJZEK7iHWUF
TXDUEL5LEK+wY8XDlJi7kMnXsgvjlPSzbx+8EFPxkIP/NYLxFBTRpmcvWhDIOCTi7grT+C2QPMoG
QDtORooTZu1UHiy/s1/LRnrqvfwsRYLoD9xx1grlT4LcLMdOya7RMv3SmP5BK1EM9CY+Kyj4Io4Y
7YOd2QT8apb+hD6MXKCxzoUtcRc2FF0Hboi5YLeRvmKP8am2KRUGthin7DngcuqWFbhAB/d8oV+w
SNawXBuH7JjxXFfbLwAI9zKpACe0/Z6jaLzs2+mqI+rh6IGtdJ8LGK7xVW3oqX1Wo8y7HXTdxOUM
ZV/a/tuovDcq5h9b8GP8nOR5/fz3odX8uu+PB7ppRCj9q9L7tSH5/ngQnzApcVkbDNdRaD/04DwD
eARgBLUYd1mwtnhy/DCK0nmjLfN80DH/yvY/eTz8umycpwMTK2gOPBwYuXOf/NyqNIOU9OMY6Jue
Wfmml7Uu2wQ48thpEqvCfkZxlYILgvucaj4QxGHV2yOknkZVtS+FHnXdoTTYeiPlvQrYduigysZp
N+kHOYCdcuWZsv65CVvFHbrJD28FeNxNG2giXgk8VVTjoaqdW4Nibt1K2Yh5kIm8N6TmEXSl13Jp
S/23xbj/zowEv77/fJwdXrvx7xfr/JrvFyuts8yVaLDv66tD+cdZpn1ipzOOZ2znuvahrcZuZ6Db
YsPTLfnd8PzXpapaXMWglPkr5lCm/M8Osln8+bmpVlCaaNJRlVkm/77W+4Oq24E/i3pfjTdeEJxE
j6Saq6NjeDrhJVZwGS7b0uxRJhF1gki1ZVmY++GH9U1n/piXY237b74EQCgsnOTr4Dv+RZ/SEApw
spIg0SGSOCzmgqGVu3laDhu10da+pRz9XN+CwPucdPU5z9gFAL41WVfCegDLfoLJ8dmHqQ+QGWU0
s/rnUZKePSzhW4wat0JSBqcPjCsTark3ypc1njyHLO9akB6C4q5dG1kVAozUdgMLF9U0TFwj96SN
BPxxgaDGduVCegiJ2qSRyZ6OXH6Ai/vYWpEhEdoOpwcpsNJ2r5DL025racJbV01KT6Fejq/hu18q
j7tkXMhz2QyEKpRGyy1i0vUoV1r7CppguCpiE2p7DFzDlQnfrlBEKPcRcxM3tAk9iL7WzSWruQ+a
J9hRphzbCN3IZ2eT07WGTbcK0kWSRpJlPdi9YsiujVK6sVlbs6xCBPcEaAFrvWg1uuiRVa3ZVigw
1OWZkM6GcTZ7h8B5gjiKnTgsm4UFNWqr9t79NLQsRmqHrUY/xpk/uJme7H19+DLMR2Yg++x2Mwr0
HmqWOhhWVtdsIzwO7FGfuypFbTYJjJy97sk3epgcYw0vOYuZoUhF7Apq451ksMgduOWl1MkT44UU
6FGX6y5rInD8teMqqlhonwl+z8Ggd6ywbiEsROwQFOWEP1Fhk29lQxTHtQMQN/F0wOb0s4r/mISo
dx5uPLVJ7nwrfwJgcSqS0FyOXYup0u6PXYWHu67FWeuLB6kyVsieyJrTrZf4n2URm4tGAbxKPXiA
QcdikzxfmnGLqV3u5k/FX7XqjmmO75hjeiiC0RmMJoaAGzw3UFgITQ71ku/FWgb+vFhlXnxSDbdd
yHIGD3/3Qp3UzpE7UupanmSuUlXKknwUlwuk1q6JX7vKd4tURXajggNhxQym6o4tIseiHkADq3wr
gUGr5FP3sZvjtSago+XqNSCO0FGhntUx2IQgA33cttpaFpEEOrss/5u981iS3EzW7AsNaNBiCxky
RaTODSwltNZ4+jmovjVdJJu8xln3rs2qi1kZAfzC/fNzbACzCBzHoXCUkHvxjLonbiVydRLZhRD6
Yba1EMVGhMsX3YvWgjgsEbjz67ludwlQBzIYB0AWe2G7W1rJ1cw5V86FszI2BdXl/j4Pq13f8GXJ
7fopZa0va/F9OilBUoWfk2LdFKZwXCXjmET1Y2c0p9Ds31tT3qdSSfLXgsnflJeBqQx7MCKYWhoA
TiEFz6xGTD2kEvfB4QnnU01JIH0NVaIlWZkkxBITXowseREnLt6jDjPaUBA0hVJQKBbxK2xG1aK7
iw6hyOy+KjU7LlXxBFj8JYoo8agbgYMXOsyzHSDdc8JMF/Q3y5/r5AU5K9UrHWPNVOymDYEgRPUm
6ls4B/cgdeqPgbEYO4qFU5/JB9OkmzR301WK32OqCNvmGqsEoltH7IoHql8N7EZ5x/AYqVkp38um
QvV+DKAO7MGLk4dMlEs4Z54u5vvGCK/0ePpSFegszbDH9/CoQjqBUrTLKr5TRSId1oZw5CXki5Z2
7EuUFawHuzhegWAygFDWN/C3DaKR5Z7Bz68w4TAiM6A6zOVTUxe7Bs2C3SjoatXKSaSceePqU0nj
20GdEi7sDOPPM8YclBHotA7q2B40tT8rU7brI5a8dFnOE+j2tFcTCAPLBdznnaykr/rYsRppwmvS
wZ7qlcbXBu0y6ubt3+8w29TQn/Y4upTkp3Q2OK6Uvz+NlZlM9WwGI4hndCcLMnh2hmfVfGdJmBhX
utsSKGy59ZTN4M4QnLzZwYGdDckONA24dxLoJogernNZNt7//T9PpvPzt/+8PwSrJlQDfYphcrfE
Twlji23zjOORRfbcRLmPBDKQZjzEsJqM5A26lSxRhJsA7ikRFbHuoq6w881LQjyqLUhQR6f/n38g
3Sy48bKyHat///k1Y5uGy6pmO72I/MREGDGvbgdJW9A7N1pMp9fOOU6OYRT9WGYxEFWHQpu7VocU
bmVlfGYZXD/lIiZ+i9OvQQj79/9E5c9nCJmxBUnjnEVWnirE7/+JsD1Qe7Kx7YaRaful9oGruwYX
bqN51of3qP8swWvooLvXumHBj7xsfpuUL2xezPihJYvf9SZyIvItPJ73BvPbouirBi9fe521h3Y0
iG1BNtyHApxy3daoHtewSYUe2rToN9r637jCv4pD2yn3r0/T56psq68/n6e3v/XzPC3+JjODQu2F
tjpAiF+nBGXOxgyiMCi49T5/bVTBmNgCCcgwOGoymbHlF382YNXfCEkxEUNMmIylQaT3nyQWfv86
03/VZM6yIDVES9cN0lu/a1OZZagOa0sxNJXAEE3MkkdYiYt/1Q7/AS0BKb1JF5p7BXFRY6tP/XJu
59zXRk2BpB2wpQOznsMi+tHWrzAW/PL5/4cDOpfiX5cnfp/f/6Ttz3/5SUNSZSkzKKRy5mylU1Qj
jf05r/WXv84flujth+iWyB2EizmRk+329OsPYZ6+MZR1qyDTxsLIzSa14OFz14YtB5Lu//Lp/WG5
+NPvtP35L7/TxAQRdSV+3Ji+msxVD1S7pcvff25UJ/70uW2lRlHS9a0l/4dfqVSSeuHTYo5Zw1wH
/yAtrqOUvkyRwcie/pdvadskfrnH/fiNKIluiRxT0aU/xmSyNp+VYoCQkOqj7PZUrltwdq7WTldC
p/6rh/6X3xYt1//047ZRMVIGfGE/7nS/foBmroq1ogyBNWlyestsJUdwoN9FUCUlukyrLo6LWmWi
xyysODwrzDlSQ6QtUlyNaTrCDOiSuaPPob6xbVQ7oPX7xFT2MzxWZpNCpyfZIxf5blSbIEbEQ/JO
8bpVlD0FDwvzjXNHP2nZRz3boEx6QDAJ9ZKNnyAbFfVxopfM1JcUbwrg2MloypRa+T1V3W7GLzZm
Hf2rtPYSw8LORelyba6rkQPxUmC7xdUaAmP0JmWcT7S9c9rKckIyPv+k/8JUKQgl18oVwe6svLmP
l55gTgr7XwH626NHZeDWBNE0wZ7YQTwtuACYHUmg0Xpm9Mwd6a5KaX/PFdJtU7w/cqFpVzPGUEcw
0ZFWsWtZAgdJA2BahqtcNu4VyExuy5jVJ2TzF8awvDklhCfKaon4WDWYgIIeWMDKoyJbakiMeivS
Pq2WDuSYAAgcN5scvaQ2cxMsgnJPc2+osvk+YlqXmtZ1HFr3FrfWYVJe+qR4sXJ58ltxoy1rGu5S
Sax3+JcDzAPPdcehVISyP1G2XSZk4osGUi39zBvtMeajU6TqAB7HpxUoxdhgsFONnkWQsSgeoqh4
rPI7Pb6LGvXdiN43RcM0ISrYxeV9PWIDJPssV2jL8jf8G05KK1vWGYKNCVtxiRXlg7zSxKmPw/ip
Rl9iZnA4r29ynWL6BE6M76gXZKeAbLs5PIoJc6E4Q/7DWdfvNxeJ3BxL8cJHuF3N9pmp7mbzgRd0
PyYdTMmHrFpPjdqcLOWic+K3hrO8QvAYdewGqq/Qg6rA2hqyXxjPuBV8AcDWLGLebSX1e5GeS036
YIJDYrDvVaHgUHaBSbeRIwQCQuCuytksufvNML7XEGlZk9BLNQ99GO00vlFzAbYGnZWvz8+b8qpa
UlBeQEzW6S6NEEh0QVtZtLK0IBcfdeOaykyjzleK4BrGcuqLExfvU8Hgr5FfleLz2I7bpfMxWoV7
ub2havG8Gtrj2t8iAHgpFeFJjO6HwThOWXqce2Cw8f2YIYtNOAOx8MvZk6Ukb0Ivf1fWUeZoakes
1IPJFR7s5Ik5K7tg4jKks8zdHTpz4hNy5nfAOfYsJo/mvFNYDxIdH0BML39gbIsT5UPT3lJt573D
E7o48KhdvelcCa54Lm2FyvjLCjWnV4d9DUZ+CF+oFmFz/CCdZcdUGwQweB3IsLbmuyXiAIDQl5Sb
USZMOzT+vA7nhvFoY9Lh6MTt82BAPVkl/VjVkt9k9eOYTr3dafFFZ+bUGLSdEDdu0QDraObbAfz1
SuwhEgDR5FfQm3NgjuohQu8smrUj1VyKSQCYhenCwNwliMAiGHbz+FCuH6squgLli4lGfVLldkEk
NlQXPym4WaQPEhOlcGftlD+qQ57uCJShBcFj9kZZ3vV9ezb62lYaQI0pSmiy2SJnzpXWe9Y86pUm
ePoYukqJFcTQWPdKGDQiA3DS89rcxqDkcZ7o310pfNFhYmuYnAiH8MTR1rA4NlSkQNBr2OhU7YQA
RfuFasye+NZGnKUazNvkMzZ7XLgQVgoLGJzpYvtJJcVZinqPgAPOL++jYKND2cObJ/CtLW5fhQdh
svxNKZZhgq0W5VTP865imqIddQek9slQ5oM8ZI/0V56KJb+PWuIojdo2x6IehVNm6tzS0Gsk3G1E
lB9MmBQdhLrwOKWJjyr7zmwGX5ERu1vjHe1CzBhrWNwMG2Mm3Ggz05ChhZPF7aUFRmOG01cmLqdo
RNqiaNEeYh+YFDFYrIWbyUawGeYoIWcwpP4Ss50hO7lPAd7EgG/CqKQgGvG4F3ZFxC0G5AulxGMy
47orQ880UypmitesgGcn6JGpBSkBLZv+Bm3nsE6rV6GPjzP69vpdR0ZlhbuD5cbLhfmaIQIHEZuN
dwCQC/EAID0zsJ7css6g8d15kxLLCipfbZ8zKBLNmZOuia9aWlDg2sQC6WmydK0K2TXEat+Cg7u2
OoOqnb+MFN4uudXtCJaeawU76YYMmiYQ2MqhBSMULu9NxwV4gyzElh1W9S5MsVXhAsv4QVomOANd
9WF+MGrJqYYIY+N7YcxkjS6tdLaa2cYg68UVi1lHqSBb3KifdtUSXieS4I5ad2rMMBhXdtIalzM2
vwz0EcjhXdjhp4/vyzx0cqsI9I2RBIf9UgGoiWogfXJyS9gS4m+Dn52x74rSrW0O8Rfg7NllLMfp
2ww+FelCjqhvCYAmNCiPK8CmvsBNYjHR6hn16qnc9/RSveaKcNKSZPHGeT7Ki3hOwpoZZXjetfZg
lClUVOWgb7CoRc63UuZ6V5Dnt/sSKdcyWvdCUb1Yg4H/gUEgbxbqAta2saeoG8DTOiUcwQjMHwdN
epTHKPdQj+2kmC102shWfMs3c9L7ctcEkiU/CqN1l+k8ogJMrHlQXpoNktWDLbbNpHvLtJICCiSt
tFR4xthcFCQj8aCyqwzAcKIOFhP3GVvUUexNZhjZPI2xLZsh7U5txLJd159RqL+DNvMs2F7DmH2a
/fQ5w/wSUmARW86rgQa2lul27tYCmszYRsu7tifgNDU4XJAp4C4Km5aoVY7HNeNj3H56ovffLfix
LNUYUVzGvSxY77FVHoGLUKErM9csiq8fc8bNhjJrtOjLEKRrfYOcKUN9mDbsWQX/bN5AaDQivKXd
8lJFuzjVhksbN3Aa+/7X2mg3GUQ1IR/uxw2xJnGAMRs4JbDXzA3CNkBjWyqGgaUN0FZDauN25FAK
FY7mBnFroLl1LDarrO4jboGOMrP6wkjmVLkUqi1McKJUo3N7KwevvkYP4UY6CjfmkSGIOV19Yq/Q
rmbgJjyEFmnxzkxeVOpFZUmsaSGPy2QLFo9iVHre/CgwB+1K1/rHtAifmw3CNNNrFqEyGbnJrtSj
zOg2ZFO2wZvGNsfQu9L6YfqEknlYe3qFfM4pfqCflKUH7FIkpv5WC00ueuEPUNRqrkOC6FzkbLEr
EqkHSVMDuLZ2zAxazT4VM/5eLyQS8UKLAh2crmao9xm5C8woWNXyQz4hbVDNrIh2iSq2w45J0EU5
p0adegssfOEYccFh/kfqttH/ZiwjTl9L9gk+VnvLiK5dOhYSIKdiIldDkFY4+vZrItU4nlo+HLAy
Wib7naJDWXaBuq7ZF4j5Sr+PpGFBvNUnE1fYcRbjgXH9sCoOVm/E4d7AGFDYBqgpFketaCYeC609
CAO4qu+u0Nv2GOV5M6xkH6NUvv0/wqhxQB252TV5wjkDwaou2M0g7bLnbnkSG78x7gzOLgJH3r+/
7/2HOyWTXFyHJHlr6P2RX6gKPV63hp+8lu1nrcyXrhjOQtb7P37Mf7usW5D9r+tCTvzW4n3ov/5c
Gtr+4s/SkPQbFRGGU2VuwD/mYf/dapV/26bwKC2Ajd3KP1RMfs7iGb9RrZGZcKVCBSZApGTzszSk
/0Ze3+TpNhjJo5rzj7qt8p9qAtLGNbFUckt0b/mRXKt/uTar7I1dQR0zaFNsGr4QV6Tm7EWCM8RL
WnTUUseQ69mcrtFcY/jIugfVaDhsqBlinKgRKXHWkoZadjFAU0sy9lZg/y8Sbq7jnEMo2tWhcqeX
634Wqpd8m1DHe0k/bg4TWytxOuJVaZurGuR6v9qtKY4kEP/7iP5Irui883/9iJ7evt+Wr//4iG5/
8ecjujEMGGNiN2DGjrg9T+/P6IrCIwpZgAdUp67yY7Lk38k25p+o+NEk/x+Gwf97RC3GRRmREvlv
KeaPcug/qF7+KE/+Ukj6MeZtErDbCosirI6t8vPLI5ppYV6ufV7u4OOXV0IaC2chNKRbjoQITPCL
dWV/DaGUocksOyD4/I5K4R6f2g4j6QeQqcBqoutoEGRsA3MOT4ewet4h91OJj9tyQ2MrH6besRrz
c8jy16zv35RJOqcwELdcfUoVfvgUDfbdioqmS8pOwHFJHR7KQRhYCiQUszbuhgJcx4jZIdLaq8YE
eB+J3EQiqa6ep7ouzyPID6ftFzhhdGGfRBkdZ9UquTeq0bCrOs0M1JJKE43Bi4Q5zNY77TJb5u1Y
z1lQtnLvWyqHkIEueNBFOkMuzKAiwMq5DZca857dUgf8uMbJUphXcajIRwVt46WrNDiW7RQ/yGsc
7zleqG+52e0nmTZcLSaXphOxvqQc1HrzYK7yWa3mWx6Lo16LD4sc7yhgk/culpcyipKUlnGKeplT
Em5WeLCPhbXqQNVMlg+a3CE9yDG8kWuVc5WWhf1DV+JJ5GaWET2w+bSTf9VP/7sJbdiQv37DEVzm
yVf75y1o+2s/32+R91tm/JEj0Y8hml/eb+k3ZsF5VQ2R0A/9Cf7o5xak/8aBayu1b7OUP5JAP3eg
rW+hgIUQWTZklUnNf9KckOhl/LFQDMGLs5/GQsM/wvzDFgRnF2b9YI7BiISKk6Ooz/3Ey0HOJ0Zn
I91bWD01B5UKVwpqACnOBGsVqnS/jGKDYkCepj2CFezCsJ++mWxXZleU9QyKe4oJlIHoFLoUwXK7
bKpkAmg05uqNAB7VFcKaCypAB5IalEMYu5C7Nyx4+as4j/LtslblddJo5NS5u3GdQoXG3YQYC2oX
Id8VGmPjzCaD+KGJZI8Vk5TlUGjopUXZMSv9WLYK2ymbnKPjlTqta0cMFAy4UxtWFGRNyExLt0hc
MSwpdWepEw9ZCY3SyzuRAzjm9CJSrplcYNekmCpny2MkA7AQx8rjMu42Wgs/qAm22l5DORSZULFD
nOkyZLDakqHvhXjeTZN6knUivwuRVrPFWSxnX0IhUlpZmi8pW+6WOL7NWkWnm78wfaPKe1gY1yRY
qHQype/2snU1AWApjUnzYiPCiYfx0GkrBD+mGQVWQrZgElU+l5lTf8wsUk1apKTKG1IS7pKWCvdQ
Lg8JSNh1v4Yr3Vd829wR/rvV/9jqVTrIf7MQJH07dP9hHeBv/VwHZKJ9nCi1bSL0fzbzn/u8/Bs5
BFEig8oc6b/C7T/XAes3joW8nyTcrR9/9u+jqPkb4WKmTlWG4BiDM/9RRFUFkfr7lYCsKz1zUrQk
6EH7cbb9/U5vqmHK2OcQMU8ntul1kxgP2tSipi6E2Y3wcvrE317bUD/OSXM7hgrWaFOb+F/iYwLy
4qD3PXpog2ddB/+WxF9za/A0E+7tzTG3w5L+grUYHxlePzom1XO2hm8x2PzztEb3QtNm+FaykH46
xQENOp89zEO8a8r1LTH7yl5r1L8w+eQAqjLVFyw4ckX/ZOlPcUTDne6G+Rr3g7EX9HKfZalij3UD
p7Ps85soNTneUlxu5fGdQVPrnKwqlpdqIt5jupMAc81gJIotk3YKWlcteVa6yJP0rYKaCreG1gq2
DlQJ62FE5S/VgxgPTkI/xM0G9uB1lhwrz6EpZ96ciCdsVTlgsvzOWJpTrcJUm8076rH7YUkvlUJJ
BOBnLJEmXKI04L56bJr5I2wxLKvLrTqOVFrm8SwvDZVICdT78DALi5eJJIXiMPPDJGltIl9nGuO4
h0YIUlW8XMWrcSkH5ZYG1l4ulDvazxKaJv1ktYMvSgQbyzE+E+BpqJOZO200dgNuItx6j4IUuvw/
WT2U5rCAnCJwTcSMul1Bd0xBgNLrcSBEyjkHqE2dOwW+vFBY7LJYdNKWipG+5SSLwcy8iehkXMmH
0GpLd6y1j0VqKGLJ56EufKHofEYmQLsllzWv/XlYgy7M3LVXgxB2K5Cbdh38dX2JheqIgO8YCZIT
laK9mBY0kHyPv8SZExxCar3TgDjqPaS9WnDbfmR+YCKxlptAxSlxUqcyN69mVDt91IVkl/RDoiYH
jXR0H9Yui6fbNr0z9Yhs5P2gfCmN7gujShQRoXJcPxTC6oxz4hEM9LAbHhTxtmsKqoFTjuExD7JY
u2Deeo+Jparheq2VT2vKrKIOCrYMWmW5NwrtmObFvqTsEvbeQuW+iZjUaE6xRHpK8YS6PayVU6KR
kXad9KDz7UcIRQlMmcptaF3l3R37YGi8MBPh6TgaKdbnve7jypGU3iHvYjcLBdW92V/gDbBZOm3+
1MTXYkcoEWJdOuIC9UfMjUt8TizRq9rTMDGCFlPaLN1mPZNHtwdBs+XuYaoOoOlNXozaKNzMgoNZ
HwwDeXt1WSA6datPCBLZ53VTH2TxEwFjjJB8jUQnCvvrUH5Y86OFWbSrPtJUpO8WJJAgM4qtIJ2S
EQByR6/hrpquoBRO6U7Ld7lBo+iOQfOmgWoW7kzV6/JT2pwWgpYm2krRTUAddLeaLjo85dR9Jbvr
W3uVD8ZAoZjCHE+m9jxn+9o6CUviTzovangbL88d2XspwA+Iqd22+pMQ7dvo2WLJ6RZfV/G87WL9
WRrPcXVthbR8PGk8RiIoKj+SPSEOqHNDZAGGlr4K9DXotyyJlwiHmaRrctS7w1IfNAy88Yso3GI1
D2efBug03DBWzwXnMAtB2lwbEplO6ZYsY2MSnqQ2F97QUVaEu864zepjVj0L2L/gN7T02oTRL4QD
RqFVDTKyfknrDRq+bMC+ivClZIzzJQ+zclVrva1n52Q4auJ1kjxYfBvLrqk/jfC1XY+5cmX0Ps5M
t2XCmFisyOOXJxe1vwHjbJNlVLX9UEaO2t5aCJlzRzG8QffVTWFx3wzbbyekH43xmFKaHWQEf/cy
ai9M0Sl9+Oq9QTchEZddPF3Z52TmiIlq/FzBh+YraJd4PTTMOE2k2CQjaJO3pHoOu1NvUoq/FoXn
oXo0qwMCO3gvO9xMkfkC/0JSr6hIxOMts4jQ8JDnjuZpLID98K+fT3mEo8HphmBlOrjWbd18kDEd
Kg4LmBuCwBqWgxV6ceozsx1KO619gtBPX4vYHGZ54XrojpFO0uuGsOy62CXaj7L/bJfbkl9XvU8m
yTH7q9zIbBP3Xje/Ft3d1qtDgZ5/iKgIoly2w5ZoIL0oi6iuv2XJC3h6z1Z4kJcHcx6AenySe+BU
zWHtYCw3CKFg2tiLGqAv76n16qJddRFpVowgw8dkFbYk7GXwScwqtvJ9tDATeyebH3VcO50azMXr
uPigxwr9rMiPENXqOKh1h3Fosfba0Gu1klbXrlOfJgZz+6bi7HzpJ4SXzCwq2T6dbleDcel7EhNQ
nr6MNrWV8WTgDBBo/Zka5f8SaG7jRs2nrAd84Ep6bJVAj/ONRLuFgNH6PtbDfcGiWY9PiNzR+Q12
mj8SSp3Y+0U6gRFdGiG5i/obxRDIPSyHnuBsarxkdEin9EYnfl1VDbDQ2q7xWzUG5axbBpMnmt3h
9DlFoytaDyXZ42oK2O9OaYaErrxuoqMIWE2n0jWY2o0aY+9Bes50652SHerK9JJCYMK4I6mfcEe2
Z9IDGfeO6aGq76vELeUD5NFKvNFYrCYPh1w975forqQZzwmldFXr3DUhnEZ/HjnifwsDSkHpyLDy
fOJbEfK7qd+Vsl8mZAveRiL6Jp+Km2lnAX8eVxSZlkWwvpDI7q7VzstO0nAl3jHIYMD8fQN/mmR2
PTjrXgSVfgdZRg5t4UJBD+EmWXLxMTd3ReHJXpSx4DLB3Ni67Gsf7eB2B/HLwFIpfuJWzCQ3xJ7R
2T2dksRWDJQeXig/1XfrfM0+WbFuyte9dqPFoLUVMLrDkYaq5ax3s0Z94CAw7iZ45cOiKuex5mjE
W7ALK68XMptbmTNRaRTHb0V269aVMCCz7ONYGS7wAQAlp+mVFB2Sp2jk9TMuCTHPr1B3V8o6ykMx
fNfJaTzXzCiL/ZtlLBRyPjGEKeEWlSxtRf6KGDMPj6l2EYyAUJdMECbapeMt0lZaMf6sXksCSOZv
po2zSxxeCwRvaIaH4RHmFQMbucglxxPT/Ry+ruEXn6kluoDghfBxLq6KyTea+w6QwHLQtWtlOM/E
XST8sdZ3E7rGXXdp1IBxfgXvPY8iIkC6Yk13J1p+/BAZb0O9U+uDKO+V1Tzg6HOKbl+wd6l4e4IJ
+hAweonM5/KQRoeR87F+0LLHjAH49YwPQGaC0pKei9mtSZ5AZuZAkrtDxxsZzF9x4dagD8YdlAZZ
ehBg3TJKDUrim8eXLpu6oizFW+imitMBts28Nr+RtYuYBv2BMAhC2k58CulMonvklWMCAh5ZTZkM
3z2SnrEOFsGXtr3XVeorTgB8L81LyoL/XkZ+2jyazJBPu64K8MdOmIUeoRkOwsVoPOU+4s0X7DD0
IiQpzC+w0tE/ttiDFsdkpw6LNw6La3FgO2DxHWuaK/bC8/m4hCfZONb6zihPrSv0thA62swi2l1L
8VMo3UjLPUkZxjgH9LkkcGyASZpxXOIXad71tPJSp5Ns41aPDxo1aslezqvhgxwmTiFLrnBljPa4
FSFs5d38jq/DhLgGb+jsiI+c+7BJ9tOduDpRfNdrAVrcpQMjbE+nWqTA5xjMgAt7adPROZV8a2J2
Tj0LOwBZYLQogyfFHkl+a3ooYgiUjtHABpHICj+UA1EGv8985HWlEBQSTXYbFTEVR/padrywox/I
WxLwEHp/ogca++PqoE63cBIQeTalB2h3fb9bGNv5QDI+x2TMHRCQhWKX0p61Qiafpvtx50NbE2tk
UCRCpgOzMaLiMIojZcdMChTNjYNm9YzG7d67gYtRQG45Xezqk0LinMA6OOXExG8a60l5iZobszga
AuNNPoO9y7tOEx55845YdL1bzGCgO9neiNiUtCCMzjyjRhgU0wMrLOPHPWMyryt3PdWRbsbX7Ilp
HFoEfOhZGxRFkI9BtjqqfsUAPzk+UlhQ02lay4JnPZn8FkSUThRu1DOhvPFb7vcReEHTVc9j9Nmt
EJ85d+zJdax5UM/3yn5s3QxcxEiY5i6LD20UQFExdA+FUcZBUbb1dG/gwyApQMzFrjjejvwnzoin
owRO3blormXlBhreWAZmFySNLWVgvG3jm2em/07rL9I+cKrrh/zTfDVKZ35IZFeFdvsiyL4KnvMz
1nk6jcSN76tXWff111724736VnxbW+7nXKWHLCFE6MuP+eCoPPcGdwibSODcuxYtaDaYxuuBpmML
6o4lXg3LNfWD8oXgg1eWJDrvIEKgkU149BkRSchPqTvWWw7N5WMlBMMmr3amt4kdvHbykaiOV12U
d+EwfFiig25VEB+oXtfRWbri398VfomSNBimo97eCqjKSKPZaXNlXOL4Co3HkrmqbqesseAlLoym
yHysJH5ot0IOZjWy7BKj4yliqgsoi1HsEMPzN1hV9RszOVkTkqW9LLGy8JjZgAn7JBi/phqDuheB
mnmoJz85VwkGJw4PXpvRhj6qBQV1pyxd6DkEd9TEH0IPPEMS+pGCyNQevtT7/GpuQBHumeSLNWeE
YkKKrbbn0Te/IJ9yuNdSV+JIUkI6dGXOd2zjb3hAw6+hf8pHT5r2Oushzq2IdNyZdzTs7ZE+9H57
e1W3KNkP96a5j0R8vKyx9TvwiHzy2fcexCTAqMTwymLYyhdAlv6p5BXhE4+cMXFTLAFnlUswloG9
8c5IRYGIVz3FcMgLV2NFETyxdNSPbQ7poyBte0t0ZsC89a3Up6r2OB4IyjHRX7ubvkLye5y7ZwEn
hrVb7+LcK+vAksi0EiryptHBqibxe9xRucyEYy/CvxF2QBnL5opHrXk34d/b/eLKFVODQQEuMfcx
sBPZiilnUpmZuvtuQAMe6DQdkkPYeZQR0XXzzkXVYWA8Z0PW+bG27TaK6G96LSuw7hmEwFm+yKdc
3MuD11E3hKK/+JwvFCEmNumUAOJrr6tdkk+88+KlqfbFseLM8bCmjzR3Kh3n6etYvfBeCoYX8m/v
dh1xMGuPGEoHlwncQz60dwTRGClaeoeFyCQhAWF99ZrxasjPfC+zSoPHkwgGDh6LI/mkiq25uMrE
61H3wppb0Z2SeHLl9MPBWv2CCkR3iuQgVHzuY7hcKiMwOsRmAXeSZv0Iw7NQH0uD9EUg8lJMjq4+
k56tuSQXLhdHLIZtcm6gZK+uoe4FC62BW22CBDfN39uMu6zff/MgqzCHmdpW3QUVGRzQLFgWt2ww
Urj8nqtuZ/O2M436MRqPM3k8kYq1LbF6qFcGn3WIF4erghvhiWc7ZkUfPSrW2vbNMl3L8ZQLb2Rx
330toneZszEamuqAGQB4sWHsgYZn2X5UqcTfDLnDbi+3h+RzQX897UImViavgPkg29JyHqvPkY0X
KQO3CmK3WW5vVfnjRNYYOGpyjtYH8sbIsjlwUMyGx8zGTvZ0Ps/iOT7mKqfsQ8p/jrlBFPch8e72
RNl7SW8qxRFY2oiPEJgNeS0FT61fMFSXQF9Z35Qj8qFNB5F5i0KR3RG4Yxds0q647kIsQRgx0PLI
Jz789M26KDxOssODaiFS/xTX/Si6NRHj9MijGMk2uAaKCtxafNLS8xaBdavEye/i922v7Agc4ue6
R4W+CvbQn8uK0N+uALdxKRS/Hv3ePJMWWfVDOhzVyRa+UAcbqDU+aizAJFaRP+jca53+ieaeFjrr
1SC50rfEqC25W84FhZtnd+qndBqKmB0+ADI1hnfV/LQdLcqT8coZ3nqtD3pHdIgZJywGO+2sSseB
w/P3ZNpUQTacq61+MzcHfkt9NG/k1uWKl9rzZeyoC7il5LT3HITVlngoZwqX7oF6yW8sKmYVZ2OW
Ar82txM6XmAQISGdR77z7a7r9+3RRLCj7A0WeeoH8+30CewKY1/TBQ0lmy9pz5I1sV0RpcYSf9Nu
R8H4WfzWKfOsH9Z7ZiGtdsrmKJy5qfC8r34Zk8S9GyhXwYdNnKL8Fq/qEKiUx7NpcPvkuX8plw/i
u2Hn6znxYlsg3ArFqLdrxa9WR34rn4Ub7XE0nfpWavftuBdUB4RJbr0sTDnrXpIFxVDtSfD1PVT7
IBkVHEKHWsXs56nxmdAT73rZ7rt3Jjz1E0tHLp814NyX4ub/sncmS65bV7p+lYqaowJ9M6gJCQLs
ySSZZGZOENmi73s8fX04virLsq4drrFnipDOyRQJ7L3W3wqd7UkrMsFRTsSs7PXS6N15fhZPJgD2
Ip328jFmKOyWkbUotzhaa3xg6jJPXakBwl7oUKnashC2FVWVwGi8fcpC0zaIHEeDHBMkkEutBzLa
8W4QStT1S9idMSEYdJmhwmRvfFA80mkuI6XOB8hE+N1Em/xVKXCGrjg2p3sDwjCjNDYTnQoOYrmY
DINzhaqrWk3Jgamtruz8VR3thByzeMk9igxSAMF44PEVzH1wb8pz4a2s47DJhO08GhmXvHpuL3my
5d3wDjKzJLjUSAvjQjKXvngJP3N1bWAFmPHGrSfvikeRHnQCsDx7vJOx1m1C6my0L0OE81r69Qql
YWgupGcac9AhbxGoUoxbyHb+LEi006z008ABxrTJMXoEe1bYMl0YZyw68RM4dlg6sls8i8JSwN+s
b9pq0Sob7KIieAblKQgppWX6nj7w9I/VTsnB1JdKecBirmlb/R7/iNw3qp1rCI9XJeXZWAk2kuS0
jCSXLuae5sfZhB97wiLmXAuXLX94PeZO7xb48Bc4E/wj6NNO9l3E51Pgxu8UHrRH/w6sqetIFyma
tLPOVZn2gq9GtpG6l5jgY0d6AVTrlKV67L982aZ0va8BeBxipQei3PjfEx3iq1iH5ocDQ+23GNjm
xzQ4CcvBfCu4MkJYH1hnQ989ZZ218qp4dmosS9mR38O7tSMgTX6vDCfhuMQBtOPGxqfI3E8dwypO
1n12UcC6mWYBDHaGsp6eVHHB/46BIXkBRWtV64Lm9w8Smlsud2/Zdyvd3Fu6HVp2a9rePMx/A3KJ
yin4NsnGn5YJYxWdLOK6DO1SXScSf90y6h1tcAbZJkyuUJirF+El/RDvzFto4tvRlQgcOtWfkr/n
Ux8UcmqXyr4ubXVAnclKtOBWyFubXD4GfHYyj1kdIUgAD7odzy2w3ZG2Fp0J7pvkteZ9SmzdWAvP
knFLQie9BAAIV4A8P0LQvwZy5BEi9+4IEEW+OGscwNRlmg6xhyICiN8pSF27DN6KIQ2/BBrvhrtu
LTS7SIpRv26Fj37inSFkbKE2rlo8Z6XLxBp2TpW7E5rjJWihiqdWfgE0i7RFchh/CLVWeAZ5YaKV
Fi0HiU40+RyS8fNMhx0ak+DHNFA+LiOF3AuG4KVAghDVot7dHN2kZbA5Bt257DbFD9B21q+n6rlL
VlP7kXPwZlwfvbfVROgjzALjIcLL0NS7hKSCxq5RpoP+TBtCNdggUIGp3ULbxC8jWUbUqYeb1iWB
Q01A6RCzfqDGVZutES2FZwvo22NM2mHYEKSbwGnbPdWMctKTURy7Y/cK1sD8WM34CT9a6N+y7Gom
z0lsGw31njvANQXMUnqVzFV5o8WBmSTsIZ/dJl4L47Z4H+l1/f7LWis8xTJw6o9Yku76MionfGzK
tAtlp9I2abrzv+ntkY6gLFeCDCkBViD+h405wtn9wu8FO1Q3Oc+U0LDRrkmE6KxFN7ikF/AdeWOz
8FS3iFdpwNpGDgcpdcz9K64QQX2E3JLDqngnjAmuaTBXYmiDsTD6ZaMjPMCO5WyjfPdUwZNbVfCJ
35XoYRqfIpkX7sBfLK6iefuK3OpZGBFYc0lhL2F2BhXYUD0UeIe0uCo9lQvceQujWKgevhPU85As
zMKkti/VuRD3lPwYJe6n1eD2n9zTYrkGGGqmrWQdxgJV/iVM+T84Sh7TwLmR93Fz1PNHoFxzc6v0
wPhQLARJ24K6avpFS5vrYaoXHW+x6A7duvtmJTQ4dNaS5Ugor5Rt3pGZBz6d2r4A+NRwPTr5wfzG
yGIp5/6YaStqIeVoPzxhvGa3Kx49cnX55mVLRT9ZhlMBEGbNj1eyBR0GcoDfCO60qLliVSFWi7fT
4LajLpdsRBuEQOku7OS1sZjiO5YkS7nFlANzk2isGssSWddMp7nMXZZ49ljnUTybbMTopdfpN5Wp
XXwVWqcEN3PUn0m19YN45/smIqPGhYNJoLfegYODadVdZmATgwUIGqrkaFNKq8hflic0xpV3DLyV
Nn1EgOB2KBxCjaeB38rNHWt6SSsU2Zot5RvgKXhgtq6ssn19z2qNZGSEutikAR+aq8TraE4lXWg/
yU/ObZ1iWd/L5VI9d9fWdwQ+ihBw0BWJKtjz1hgZCTDUzXHNyV9a5yg8Qcsypj3nMI+U1s7qHHnV
p6v5CnxPVZBRvgtX/KbOiiFwiu0RVpZ/Hti814AAdbQB846RVoP8Ez+ZrOP+2rKSChdoBYsMii+e
H1TYgFxVgrHA0bGigniO8o3YhehTIrKmdNt9ENs9r/EqFmyTTM9swYKZZas5HW5aZh81qaCBnYoL
k/TMlXJkVAa1jr3nJllxJ1uv3Z3xGB6EOd3/HCt+ByilpaDb4rgbJDefHH8fnTAPCdBb4UXPzxEM
sk5UGi75FV5/UuXQqdXyA5l6yXnz6r3VV0attuIHLOL+VSeXAlTTYszgJSHybdAdzlvmmDC8S0iH
KK/mPYOwey+Cda89y5VDgK81OmXFKrcQrAUYW39jq8rSbcDzFJ0kSrxeuZMnfzki+3vygMyyQ8j3
A3mNfBDQnXoZQkExdFYkje6mY/bgq8WCUtzSN1I/VPMZOFTQt9MFNV010uJp9/1Z1xycmOEhZqbl
bKIKmRSRAECQrF5setGOTyub3OCocuRDAFP0mkBBQ5MscNI9WkQ1NkWtE1TgxvrJNCb0nQpYzhqo
v1drP1ipyBCtFfsW7syvYLDjylZQpCsR9jK2ge9hfJHoZuDgNzM7omG1giNJ0ieNoKKh04gEvPUc
aSWWOs3fi9JrOtw95eY1x6K7WBUoUrJXyzdvNJZZ+x0nu8Ea3AQXaRp+x3gtR+FZ7Z7QBS5j5RqX
5xopREChdsrr4vWrpinsWDlUPA9J8DpwS5RfEsxpll6aztXZT8iuZwEBHGC01eQrccANDH8NJSl1
1qoR1wrBRSLSpYRjtQTPSUsqASPO0OfIdAYgi/RjMm9lczC8105qQUwfcXVVwP7KX/gZ+ip9M5mv
VJgvsm6fslFn7ORj8KSqkWMlUOs71WxRmPl4P/dicejST7O7yyBJQ1W4DRwbMI9YE0hBrbfZp04C
6DaYX7JxJ7dvgbLU7imQjeXzoFGfd057wck1XpLgZGW4jqoHuYC8bd2ScGi7ExG4vo546A2O8ee2
pYLrPa9vugo5yg/PL3L2TAe9Uu+F4jVMP8IASUL046tOnzFOkiJbHqzmFFJ4D9k1qyW6+BRYR4wy
HBg7vX0NY77GaBEYr4mxs/qbFz50CO0oOlcU73rqVx1At48bObjJDPIYBGGU69uUmW5F8DBiUGCI
J4sF3ytf+pr3pt309btC/2tonHLtmuQ+IYqvCeieBb4QmsjD4juaOS4+LFmEqkJ0lV5MEC6sV86i
l5Cw/jaab4K/0pC4aLOyttvjX6Ple/b0PbfKuw5/HEjAR6TYlOW3KHyQKofhK1oGeWZL3sA7uB1b
0ZHDfTsgvuG/UwWGoeIs8LHogLa4mtcTWUSp96HNmcP+kwTgr/SbYTr1/DC5OIft89yyl3puwidO
RSFiiHXIDOANz1L90WivYaDYJPoW7PEWRmIpMu1WPck6cb5YjJ4En4a/izAcVe/eEsRZcLoMWDOr
k5+4NZUx+OBq1mzd25nNPpIfqScvPbCNniTufLrq4mdrrNVuPeXwruCOqnLnaVbG10BaUbzITdIf
VRpt2uShtU+qvy+0U2iNvGsNfcvNNghY4cRPKXxvlJpPIVqoBRxqy+sB4zGyeQUg1rAQoMFiZRfp
i5HyyiFmYYUx2nONojpS9z1xm51xyJr3omGNmHfTXlsGEOxJ9tIweHtmMKPwtYAeh50ks9Z+OEOO
n0VPVylQJCOzMV/sA7nQMkElpQxYry2mdOK6eioLpvqucSTj3VJRtXS3KGs2Uy06vvlheT9JSkYR
SGyEVEptGKrhWiCf0ihyuPQV9SiaV/xNMKc307rVId7xYzK4ovWkkp9i5OY6in6Sfm/S82lSWE2O
+jgCyM9rLphkb7x65d1Sz1KF2wxmmXoPRgScQw3XRfjIdHSNu1Q9SoT5jlW/Nqp2U3MKeRU9wTWB
2FivpI41esQXdVCptRZUjnbmSu0IcT5p46IJkWsUj9k6mk1fFp95LlyDbpOBavAkBmO6IgZVlc8+
T2EU90txYAgXrO3Ex5arX2F8VNTXqqQBrFjq5jYed2qEqbdk+8FLdjEVLp1prYjdkkw30tJCUopx
/utniQvH3EdYlrBdrVXR9VrBDoyjN7iSb6znUPk4ezZJHDIMjBpMDRm6K6jJ2LuHTN7aXHOkkWcW
LYqRYiMgjImY6IgU+TDaeZg6AYlrbreY7hG2N1+HGA4OtfXax2SPN/DNl6p5EIJtVM86s72XMjmJ
XLsBvD9KqAr2jwAy+UkBVxnzWxt7yyH54sMxRUgYAxDnJUa5m6Y8AhWsE+8O97Caw1vhoJcsQsGH
d6m/WRmH22psN238rrV3ExDQeMNuvYiQcCQ1Xj/Y9bEjVstnrJfRtHzXKAtI8lx22jcJOzHDkudR
xJlXC994Sdnl81vYgZgM2XGoXqTprSElljE5EeZw6La4kntdSSul+EqhFgzB8ZPTqPwk2qMJZTLA
sXpZH5W/loAcuL5VGYer+tla9yzsIWgNQrww4DXgd6Dc0z5WXzppoykHsWG/JSrAYtTjFoWJzsE3
+3CTm5c0/BJA9zJwl/wMbZCnoyNKUCsypnCK3LKtbH775HNHKuH//dLT3usAcTPDEHoNIT9kkVOW
bt8zM6zTZBMNL6NQsTDrGP/oVv+svFe8CbhLkcJ026reDXOYk4+hM36E7SYHFCraaKkk25T9sGph
/NtHbEFsnQThpwcAjplPshYTMo1b7DKifg5wX0Oh63u0aB6Z9OE6gGmRwWUQDLeQjEzcyB8ZLS71
vJ0YBSVYMMwfk+z2hmtWD7HaF/q5TKeVNL4Zw1fCJCQ2D89oAGgOeRVinswXZnmnXj4P8e4SttTI
5UoU4dQASgu+2KiGKPF2I7UFk8YL5UTWDWvqsiWd1GBykxGusBbli0AEaOmhEKXNKJNZwbekjadG
OJsCbAs7FOFkiQJkzug3xk8d+ubMRDY3dfcWgE8onsspdAvUkL2/iXinNLIriyMRPA7sWDAnprfo
mtinpo9aAsutD4lIAusncSWLnsdP1IkhA++nOwt6woKkvfrRwwg4ySCe1UfKi+DP1cEXQtGx4Czj
/oM+3uU4n6rlR0PTvNEf/DkDH3QQUeSS4JNlr3OgobHimtB86BJuFHMlVBdZfqt65KYkJ2KNr+G/
U4Wcvzd1Og+odnTvMUI1kGBrUztfJJwaAfhvZTetPcWNPSFKbWaWuvsojHtaHVv/WwjfxupoTgeZ
dDxtvIXEsMjttbReE4J6YmFvDnAWQbjzRw0W/LsPLxZva3joqOIqf0p5p5hIZB2N129ePM0QkxiU
Fu7tBfrWpnlBv47Cxcye9P7Q5PeG4Ghf5Qofj6n5lAYbqVwn+rcefBXWPdBIvQQdynCusQNta/JU
8v6znLYRLKhhsoeSppIiDY6uhD6MirDQ+twl00LPdhrfR9dup+ypFPDiUCMBPlt+ZADcKQ86/XTL
PN4YyKCMapuoLKbkIaTGLYODLotns2URNJbTBPsVvATF05zvnKMgu2G8osaCeBde56nYReWTnG+q
uS7Cckb93vJgKP5PIu5CdPsTVuC6pEijvESko/ikcbB1TbDghrHW1YOSIqRLnLR/91pv0YLWzbGC
E0yTql2Q95UmWC7Xug803wtvGWddyMCWo56bfP15GJ9qckomfhKDJvIvkTOWMAxfBkiPRceUviCz
+EtsbYJ3jaYdYDIhMOj9OnUXlwdfODGRwRFZ6luibrj9ph0ZEMDcVunE+YHdV2UPxs9M4EJ/qKZl
8NEqTtq4XBqlwYdwrGO3QvqgrqpiI6ULHa4Ok+z4hTqyhvbXd2lpB+prRsQ4PAP04i9FQg3bhp8q
RVeFSNFL3MnYSvKGgoip2Sd4Lb7psu0zl9bb2ZIdubRQz2pQzWWtm/Lj2LuV59R0kJx67RX5iYbm
6SDz4eVgK/KyT2yRTgcIwv6bzyS2HLPZwFLIc0oLM9xjXrQxWhBsVF+lW0nDVgijLDmCsvbCY8S/
wpM/2BpdLMaav6Hvt7lyTwU3PgfBloyOyoMQWKf+HpTJlwhLZVxYp8SrTGuCI0i+gMOiK0/SDnz8
w1v72uTs8tsmcHqDCzS/wCcxiVLTMGXrDMlBsopI/FDPYrcKqCfxbSVfycpxmk5GfJ0sO0XIxVRc
3kbhIEsP1CgIlv0XYJ3iEn2je+4Fzsnz/ARI9zS9SugPeYTRr85tLtq2tNYV88Aw8UPW3L8kDxjV
Bs4oqxB1r7uriOl/EGBGUU/D0UFnHMvuEkASqSxeeb7sJQ6Flfc13MZ8BwTFdqSaDjc8GFowcnu6
lKZO81OijOv6OsddEqOuuyX/hfoNv0O4UVO6urkeWApeAn8p3YNDyuXSOrFOiu0aCYMA2Cdu9GNl
PBD8toOD0FSvdlL+jgDJNw7El8CjZvG5Y4ds3YaNA6VrwOZLgQrslh3Pkhku6XiftnbwYRR2AG0l
LVXIdmETFDx/OkLHnwa1f4QMfjuKnK+8wksqXWY4bb78+mMfHIrkVHNmfonh12Q6bX/orTtfQY/a
XFkC8ZBFmT15EGLbOgewXGi3mkiAD3Fc+B9mAFZ24FxrniOiLRrbSw+Mkz2y+J/iGgExgg44EKv4
AgsEPvmxfCThNv8ISUF86yHwoltRLXWo3lkvkFRnmSzbHyVnaaNwBd0BJlwCE04czHlhz/pBBY/E
QjlIppM1u4DdHjRyTm5ZlEiBYif3XUnbxeaXOYHXEDiyAPRXLFdLOK/X9N/WP4jYJIFvzooeyBdG
lZVjVdCvDkVLyGywgcUCqyp6ZDGIAWuHYvlksAXNFrqNlcJhzOKzKw6G2lzrFGx2Nl4t3bP9jwm5
L5pl8ZA8PPVap2urwe7gVuZNQTRikqRBJMEiRg8W2x7qN0B5y7si5M6GWaykCjs53RJ8pE4bYToq
/mqobuCOGsxGDyJB/NoChrwjzKVFu283JKCbjgDshEY7dGPBGejegaSPP0FP67v1St4vTB2na72C
0SvoBUpgmRaltslyV+aMheUM0RAfUW3UBMfqK827CKSTkiiEzsc8EqcuBtegPhbVVf/kVEc+gyEr
BZ4u9sozsBoCS/GDYISFzn8quN0sKHWaYcN/CNLPWNuh/oqXMtTWVdok/t6Af0sX4xOD3kBXU7bh
kAxzeO9t3q/6V+9OHjOBlBpyNaVdI4JuVbfUwZ4XNQTjOqeTQNhOpFOqhGtCJq/0EMPAQk6fEE56
3TOxEoG8HDgNpCUJpEjdC8kdN7B8U0usEYKKfqV4O384eGh3iSptMDOsK8E1hq0Pf86XTMtEhD7c
MW/QhFhJ+J6Scct9VeGGERdDe5Cg++FGAo4cfB4sDl9F+K4xywQs7NFGs6Agjk29pVwGyZjUrILK
VklJJliYVCQ4YgHxNEoernaZzKVjGG6kWyvvVGtVNHTK2XG/0K2Z4czklbfWpE2KttQ7UF9IfJOT
1nZlMDMsTDSTFbC7LUsHxOHiBSk9WlQMGqG3Sl7jaTt5C29GwPjN3rWHrO4KbQXp6CVbaZaaIR9d
tf6umQUv60A6ehH4Bd4Nai5Q/xn5E9Rv7J1Nkqg4znAN83xRwwh9x+UsOMjciq+BQYWfiGoPttjA
tuFf1XJDQRKakaHaVbDbps2+pvrLFj1nfy1GG74L3aFQ7af6R5o21ZvBdl6gBTEBKkGrmmjHt2sx
AWGHBpIhvKyOF9q6HwiKXBjhbogJfj6R4dwDICJLBf7vP7R0j+FHkZGNvDbq2SgPSnGLtLM1XEcL
sRLYiYualaKfsjnr3jUeVykQPAIH041qJ0+dKb4Oqe2Za5mbnRZq7k1uhuhcmFsBrRfRWv5LgJ5c
fEZ/H+NNeopZRib8lJRxVetZyzRt0+A10x/1jKAuGyzXDcdx9PBNKJKFt4+TTcohSasP+kUGTnET
vZBhXr5p+mZ88F7DAOtvEI6tZld7hNTBsJqQwaCYugtnRLFC5SjFc58eiJFT9V0l3fNs02GB8omH
qR8T4xYq1NBJUBmERw3luHFWjmG5xqm5qPSHwWzp+rrjZfaI/ucD5bp3HbydzgmT73R/b/a2hcre
2DFH+pHDV6LCmIuIoR+t+cMHJYGdifK+lvYIC4jsE7OjEZ5Z4psWi9NW1p/qkYtjQ8FZeY3PEkcw
GkgLqhumxxH6E6QDhtOMQjmezQkJxpqoB2SqbwHwT9juOwt5w0WWVt2JciEsSvFgVy0/yhZGV9Uv
2bjSET+JWGxYIe5JARIEl+cUnNLwIMWJkxCFSsMoACJCPXpRZ7bQbrrRFcTvKhPtmsz25OB/CLCi
gDaiq98tRL6BDVrToJxCvYo3aVoDypNuyGgfarvc0RihtHMZOFVx4OOTw5sVrTzqr2K3eBWTrRm6
TGc9d3jmop8HBiqL43DrRIz4a+iNCHkjov6fMV6K6qos7AS5RsZzdSxQaK8Jj2N0G2s034scdide
AXF3UQWAuFVYNRT8rJ8Vltna1kFEFHWXys9K9tp30ehMgt7KL7Ki6/8kEXqOYP2bjAOcj+R5zLXc
hkoa8Rzl8ruMgxEgsNRL0p2tJDo3o7kJpCkghCa1ZZnc8JD4onas337nED3/5a//fdGBNGcQ/6Of
+odkBQoyBW/Ih3Cd9MGmz00nj1AcUHbZKBIV1co6lWJkYVF2VeOefpT/taf+2Q//g+37l9mTslKR
nglSJ/6ukWTwPGCphlm3qGtXMMHKFSLKwl78xFoZ2GLZfSSwOG04fmmecY2IZiR1gjlzdP8vv4ki
Yzklw4DG09mW+rsP3xJHIdb1OlyHETnWQ+bIPiMSPLvsB2syKjeCkX9Pfn5MgOZGXiRgC1dWlPs/
+T3mL/nvvg6VznZFmR+GOUXm978HeVa+4Vd8IpJfY0YNd3KtnazIcrJkWJe0g3VasAoVb6mHuA4I
SnH6HgAvhJBUum6Tmigc/8mv9CeOXKoyFVmmrZ3wYPUPT0g0pi3x2360lgR172fSyQsYK/PwmRkf
wULVvYuThHXVt2PaJi1qmnQZ2fOv3+Lf2Q46wev/+87Y7837f3xnTdiMx/f0+7//c50n6fefWLrn
P/WbpVv7L94jWqLmJ3dOoOZf/Wbp1okQIlfoV9TvX/Ib/p+j+1fpkG7wBw0SX8ik/mu4EP+KyAfy
hXgIyabW9X8p2sGYH9i/eaApHZJ4q7Cd80DT3/q3D7Smh1qbS+wOYt4YV93MH80k0C0wpw1RC5hk
b34XH2u2W5K30MRZGylQn7AOvwhx8C60rLF5iXAcrZuRJ/AXiYLHGmvAYBUrH+toKxUrscsgHlI2
S1kd1lOARtzAJQKdBBUixXANpfbSErSGXwVkUEuhbYWAaTobw8420jD+6YvOv6h8NatAkiZH8gr5
KRgy3CnjwPhAUBrKhHLcDol81AbKE0cKCsAQWurhjajbRqN4GTKh21qhH5MmDMtK8iXgQewVBytg
XlMHmjeGuGAD6ZXqFsWKtU1KdJzpXKRUzWl8qtVRVYotIDd8u6pm7qlFNTOMA+u6BKhTjN5VFlsG
ojoI2h7W2fMBCuVah8bI+JSYNIuZjClJSo2f/v0O/iVW4R++g8vkffyTUIXfvYHSf2m8gIrIa6jO
jzrX3G9v4NxdTPI7/4YYccmYU+H/+gpKlqrwRhCroIoqf6jO2yb47/+kZolKQG5DUTV+xYX9a8nv
/GJ/+wZys84NxUQ3kdYi//H89tWCqOggi9ZDJA5uN0iQaBO0TZwq4UeTGymVA+Smym1bn0yKuBep
wQJVkE19jbV8ZBFuEP7KRvYTaZmHQqJhr1QyCcFbrkLQG8yUFemA+JcFOmpca4j0l7z3qrXYYKY3
x8zc1A2hSCAAfj1gdCJnFgaG/pE8jIHLxOapU+KJrR+jjy7k7ctUSelVb/saxBhfZxh48sYKlde8
AH4wR2ZSchk0MHHAdwOBeF6TBn/NkpHFV4n5C6++rhThTmmEhjrVoh1v/VT9+0oirkvRpPlR/P9f
ScQNtSgJ3v/kleDP/XYp0S6mMf7MZ76iK3Rm/v6VoAqP2DqunzlpbL56/vpK0PZFyIjK5WPMLQq/
fyfoFeCdUCzSiBRD+pfq6GX1T14K3keFv4qXzFDkPww1PQNtHZtRCnqI0DaaRvbvJHluyLGC25Yu
MsJN/Ef1ygyp7si1Sx35K6UxsBnMixivk22UyOWtqsAOiGfSF5GitfJwIgAnWJIVj43fQnoU5ae4
QMKQTHWxJpjnqzN9yFQz3xMLautWLC4qPz/3dXP2u/a7Az+v/A7iAaO2JN6LXNxiLn4XUulOEuVz
qpIs2yUSCoySvBBLeKPzCYxARc5FkFG0oq8A9krRUzcQpnAXRO2hLeE1qvpXKoKMX2sgLqyTT9Yc
t9sQj8TlhhCo8sWd1XCntEMNWGLN4sba0k6tllIjaqFZq4w+WfZRi59swhdLha64EgQ/OCQDDGo6
hgUMUOaHn0qv+uKZ+wsrEEkVC6sWzOqQ9YHylIXNkENFjKDlZlI/fFl5TzrxHLSYfb02fA4t7xxN
WHkCCD2Y5REuwHJ73J+NSt4+Hdnw6Kp2rXT+EJpmJSRAkyLDKIAsECmEIT2Q23KWPrUdcoQmYqsY
K/kjG2fLkIi70ovM0lVEKD3R7A9k77KQCsOHovibKcolWqSMmxYKb02VfYVpdiAyQ3NiGShm8OQn
QcLi2IbW8yiKYOeq6DBT3IZeRx1F4qcxUdKS0Xkjn1RPOEte4wx5/6S2Mv5OVTpafRkvp1FxjED5
7Dpv7xve09ghm1Pk5KIYzbesxB9NA3otacFblojXkaUQ6p2D0GtknjSaXiAyimsd0yYuBFJrR6p6
9QZcIVpLNEtgfbcyPpakSclhYDto9eoxkJIApIebIRuIiK6E9LmV5H2VoeWfctT0qV/PPo5OJUPY
g2uIxNPYqd/52JXbSuyZ/gfEa5YHAIV9SSohExBSqmiGm6Ydc7cp5NbC65+L+j2RcnK5hSlZWYag
rUJJSzGFy19VkjhdRf5zWxATEKcvVUeAVObnJBSrG1m3wGsi/axa0kXVTDQ6fpouBaAkQtCf1YFH
VY9FaKu2+/J5IqSw245Zvq91hZj07BF49Tcx/a9DSWZJhFajnXBSdFnwJEKElIOPBHrCFzvM9Hlh
mOss1k6SgbixE+ABZAnYsjS1r3jEPjDI4ENTChYfObElJ7QTgFcn4wScW9T3dMhoE2jwOP17yPp1
q1j/8Fa5vY9JXv39nTL/qd/uFIIoJZPEOTYJVdRlVuffpiyFgh2ZBZXl1AJP0DjN/3qlcMJTsiz/
pY/1ryMWsVUaNSiMRZKsiNq/kl8nk3L1hxmLW4seLwKrJPYsAuz+dstp1USLTbqPId+mnyGxlEXF
hKWptfnkGxSod2P1GZvdizc3Jpo1Ck+PGCxAe/9Uy4WdUbzGXNPcRaMl41ypvhuF0Oc4DY6CxC0z
lNSuTllOFgnDl1QNzbPyK1dRIWGxnqMW2zYqTLdskW+9VUo4fQiFEh5Nay4/aZMYDoPNw6JAI8/q
6Dgp0rbSALZHsfmZsBeMHqRTNLp6yxgmw6VHCEmqjIJGImALMcbFEY1bBWVxMolHw0j35MytCpHG
GNFCKKg0ANodDoAmGHGOaqjiQ6TFQ1K+j4NFZaNf25riHTS/dQyJ4MoK5zSXRLkcBSKg0kZC/IET
SkmJACLZfdBuROI+aPgZXK2Nj201gFvr4YYq3ZUiqO9yyqtfIHhluNVXiVIdPAXUT5MbztAQRDUQ
IH2QVDZZBA/sS5pbTMmLJBrcY6PsAY2CIJoBnEkRk7cxRGjgC61FQWtVZzoi+SYTp5ya4yCGtCWl
b5Uc71WVEJAGQ3af70oNVLzJGif11UOdl2spyl6nujvoCui7yJWvtlhQ0nrNX+2xvMq7pE4+wwIO
FgegFdTnsMA2nsbFWx77VF0LNPKQ34g3Fb7Er/z3IEi1/RhqVytDYj+S0bqv8AmVqfgwQy5ljzR3
iTQoC+dRHI6HokNpqwlur4BAZ3rhUpP9VcCZs2xgs7QMe/Jo8M7Yk/2Ww7DKB/xCJhi/V6EmNnpM
91bShitTlhkn2v5JKwLHFMvncZBPeTVtiji9+jF1jbCsQUSUueKjwoYWrhQrdOKBn4uclJ4Fcbqq
Q/EeqcF1nDs3irG2VQlHvRX7Nx5C/IBK/TLwci49JPJRVPwYWnkOBzFfdvpMMtY+sQxZfc8t9VAB
iRHUNJ6VstgUU5Bt6NRQlnJnubnSog+pTfKFijdB1C7a1OC3rfylGBd4EAMcXwSfYlwGnU6ks5KP
X6GFN5wUj5hIBe+pL9OdXgK1D428K6s5BaX1LgxjmxoHSWAYDyVA+tnE5Xsyam9pLK6rwrQtLREx
fggoPGW3JTbOjoPUpEwjdodCIqqo35YjOtJJxCUnKLf/Ye+8lhu31q37Kv8LwIWwkP5LBhDMokjF
G5RCCzlnPP0ZaJ/ettv2PuV73+3aslqUCK71hTnHTDTlQddLyGljvvKaiaBNXEl9qLrT4K8jW/3Q
GTPmNWAfs4E/M5wnTSXWs9oERfheRPFJwWAwRRguEUg+FWK802MWRRIrSd18DqESeOzcSEIFW1Ag
Gsx8ZIeE9R4LA6197G+Lur+lXUvYk9nHTjRIJxugDOTMQ5jFH3yWM1Sw3oWIxg/iEFSu8ugpD6yX
1IzRhEdxivC+/NZL7c3264uXsx/Q+DDEsv757x34/Q7UaUP+vrPavH3Wn9+yP1+C87f9uATFLyqN
EGMBUrXEr7TWH7eg+MWeOy2dew2WszWPIX67BemYdJ1Rn/4d8vpbY8W4j9ByouFIZJhjwbg7/wGo
mTLy55vQUC3G+QxBBKNHW/8p85B4kSZgydG7vpyN16SVtiaW5cRLUY6WhjsATlxEfgOJLcJXkunB
u1VmONozAIeanZ60Ch2JWUsnhDw+GALpPo2mlTHW8ErDVaiD1ApQb2YeLL2o2NsIyHvTvyQGC7a0
2VoxiUV2QUJbZRBbxZgThUb4UQrzEMoJei1Apwufvyu3sPaQmA0Qs6l/n6Rs0yv5mpwyoqWKjQxf
S9cR27Ua1Cl8eb404k1XzQNNgQVroV1Gov+M7XpLanuxUrFEBwG0mRTqmdIiCDPwTSrY/BK/oBGw
aNEq+dbL+P9SLAmpUmykxHSGLL7GLev9kI0+xc19LYp+ZSEnCaR+o4+qaxbZYSqrQ2jZqww3kO+V
blEa77mGjnMGzpLxaiJBVS9yEJ11uXypEwRA0myDLN9UigKpxXpTMtL0o4uUKeBUCKgy0OVmNiZ4
LQfi15+1hgYvafJV5E14Rs1LPwuuC60CgRSnpyHHxtSEe3SV70p56xBOxVp/7Sd0u4G0YSCKOkPF
PozYS9GXlT2+tlpI0BPjVKvfKEmy68PIDXIUouhd1Nqm24VWpsnuWHerFOsxHLpz15mb3grXdG8P
IuJ7Q/zPEZnGrM/lVF9PanaTB/kEbf9IY4KdyvvKwvxepjrhQknu+5LFXYFFIUXZlSRXaYRvXTao
d2LyzwLlObeB+VWqE6XZB53cqUiadR2EbiTF+zxtdlmEZLOwwP9JxaWja0A564QKzRRahcRUu8lp
wDHTKXZ9gpOjz/quPloxZpTesBFjCKyPiN5Torx8a2MoAjlX1CMSKqznKRf+2opxPWvKICh9LPTj
WpPKrm4WA9bXVhK0nzXuw9ZMpEfbj1uaxQZ+8yLRBh/KN0luEDa87LEs7GTdzkjd1st/3Yb9u2yZ
d6p/f/6uvl3zJv/z8Tt/14/jl1EvcbMmD6aszosTGoEfxy+jXp1zl6ktsNx5o/mf41c1f9HoWGQg
2gaEXTC7v8215pQHMu75Ltj7NguXf3T8/jTW0mWeJ8Zm1nzUG0yPf9q2KGZdq0GRofsuCgxl37Mb
hl+DHCz8X4ZXlU4LbWbiMVbxXuWKG3pmem+IXsBlnSoVdmXsSaDt6qJEvR+E5sIcbC056qUypAcy
ob12T5pF9qGRFvG/AaL/Pnnz1P2/PHnhEH77iwePb/rx4JEhy2WrmvL3Fd8fm1/Bgo0FA5NRrv/5
S/977bNIoFbga7pqGEw757b0twaYLtaU2egqimUwq/1Hz51FAfHTkkGRZZkBFk8+DHflpwcvtcPJ
qJogdaOkuCLZbtceOPGNkWfmTioZtyQRMetj2DJZkkCnVSKhzo7DbK3D9xgjyk3WdwJV5VC6gTmR
EaXaewaT4N/K4CIBc1yhtyc7SUrPmdoOK6vFt5fImoeYkD5wyLjKrbC5WIIRVjv0NFMBPj0icfdW
irEgUHVXxGWxzNuZXKFYm4B4wdib/K3V4weWuwQDkSjNlWXSfwgfHp2pNJiOFSlDapa80EEhE43S
z1RXHghOE3hipJuiFFe/rUAgBPrAvGsIN32r25gLPeLJZmi7SV7FipgpOnWxD3X7MU1wVsaiOw8t
v5Fmox8efPQpdTqMtMqY+udhJa8IJHEE+0VRn9rE3xJNCqyN0n4bty1fshtE6oX5nCgEVwgJaXhf
crlGGu42idiuRaMT1ulrcBGtHFtXVapXdaSY0Qs0iXqLy5qMma+xrF4rY5JWJH2g9g/OZY3WOfIS
LsUBfovWn5oKV4BfyyHUh+xQKg0yuwYXbOYXglVplB1jkjSTWHnz+sDVMrhYqfmtjHDZDzoMWuLM
jKXRkoyGNKeLSt7GZgD2F5VgKCKmHEOvwumQciIzs9a18uoxnUciNaqkyfZOTHf0hZVO+YIjlHys
tnmu7PxDoiykoQysiyas2WNLTlyhXmvF/srnzqRNxL1HqzLQsiS0LnZv9Qfm/ncNIkHCaSBTS7sO
VGDfJ4+GL/ZKZV1y1QRzZMqPpq7cxsw/ZuBhhV6X9FKNa8U14a/2Sh68Lf/KMtfEtoc8MIDyrvEv
+xKmKxtpEXEHn6OF48Oyrlmuwg4rUIHXMnVwNIAX06u0WUqSckwn6ZKHCu8MArRAD86dhGRNr9OH
eISpZTZAqHsmR0GS7XMZZ2NBWQlesn2ZQhBvRXIoJV3cW0UplqYW3/XNtK+qCuv+xA9txoMNm1oL
yTXT262dKwQgNoSTmoCuulsm4z7vGuwppDkOJa7/ojhaE6CRYkxOCpovrc9ufQ0vRFHcwUC1Pdhw
0cNGeUvq9rMTCTNZfvEV6hl7UelevO5S8320/YektNwwExgdYKmwOwWoA4JHzdyhF6jVS7f2i306
JJvKUNdlGa+KkiCsYbofLUb5oVpDWOnfskq/GwCPVVF/HCBY1Tgnex69NvPuPIGWjPDer2zsL3Gs
3XkegmYJ+JfXmJemxLw4dSi928RDHqyPmithfRsj9W6igAxqdWPwMd8EsX4B5Kow42KhqCbMyP2a
D2bltQe/Fi9ToSEnRu1WVtXF1oF+juPUY/pr9koZ7exY4xsmdY32Zu/xUf+3Gf7eDAvukP9yJbbd
W/IXVyLf9ONKVAgmQvKCWs7SWVvOU9/f1WLEBxBLwI30v7Pi31phnTwiW+Y0I7GA//mfO5FWmGSS
uQpjXizoY/9RlgE//acbkdeEtI1hMEtLfiBf/52iTCvUyh9rI3IZZ12m0n41JiCWlsw6iqyC5e/+
Nnd/IeObF6o//Tjx62s3FV2VqQD/+OPKTEg9WZ8hH9KhMaCZ6MXAXFSg9e25L7GcTbbEaWxBR4vk
Ec+314x0d/2o+K7ajtJKJaV5NcTafW5nE1GGJOmZyPYrRWTryQfQrkGJf2GY3Du1lMK7SkbQaKIm
ZHqo7aWnYbU1QhrNWlLR39cmiZJ9WrCQSk3E9lTVjjTq4UaDFU2mWLXMGj6+hI/YNNWszoqGW7pU
2aigE4C+LEmkhkXbSfJ8zMHWbNnFcKzVunCR7dxIL0URp/cPdGm7tCmQG9hsx/phNmCCpjOkkpzR
AVTlCLTb0nzip0EJZmrhSEWJmyNC+hPi4w6WStY7USYAMTfVYzZKz5mMVEeXQy4+AH8eqDsML5YY
v0yLiXcjR4ABco8cz/zia/a1G5qPDqg/VoHofsz9g24Mj601Or2n7LpkKFhbwiJTgbBMBDpg+cX+
p/j4vYaD5MlOIc3oO1TRZUesd/ugztKktIQZ3nlOG4angfUClsuGeWEqnQe43SlxF1NPlwlCls74
UEMe8fJy58vVYzK0G71uHS0RRKpq97FmLHG/vgZxe18zLvar8tMqxb7r+lNVW+++Hexa0e9aXTnU
ZbArJvyks9fAbyyJOozpnwmf12qBh8GOsdXyTR71RyPwX4YQUKLds4KMqwb6i9zjowwQ6Mdse1Zz
mpwhq9dMtds9CV2QQHrTCUs59A4TntK7xg4ybFoRx/YnrS071QEJiKalOiQ5Fm/f/J6Z7XWcOJJH
zmZzVn2Ys/4jm5Ugw6i/BLM2xCsFKpGyqDeE2+AGT4KD3Sn1g1FCl7dJ1GB+yuLEJEH3iQVluux7
jRybpMDRidOFlM3jQHa08+/J/f3kNqju//7k3rIVf8v+333Yfav+fIDP3/vjAGf0qCocj39c5sm/
0D8oJr0wSlya49/GmPTRFl00cinque9Sq/+c3XxJ102FE9+gC5//0X/Sz2g/qaLpo9kLzqk2CEQ0
XTN/amd6KTLDMBDTJkGmso6a0ZMXUy5RgCotgsLVqPsAEOSwZeI/5HH3LSr8FqtE3AVrVgjNqzaY
X0HR+oy/vHRv5dlF0PagOvcHSskNqbnBrlcl+LB1EcnflGx8ZZhlROSRtNStwP2GtG4CPEf9CHG4
NiASdEVot+Twmp219vwwUe//fV5/HbvT9/798+piRHjLPv9i8DPPaX48q/N0RwiUtILKnUEO053f
ig3DEgo9r6Jp7IFlKoEfDTjpSLZgSsTjhPCO/vi3B9b6hSG5RdwZjxi7a+Mfzd0VXtlP1z//Aqtx
lR9j80p+uv6nqmXj2TSB68/5RqUJ8DgkTjzw69cQ3R/REOG9p47rBkvXWIRntanWWus5QzJde+gz
gRKvgzI+NUXodHnn/u4P+lflyZ+rE8QbfGIRYjEds+2fXl5h8QcAhxOQqwFi0eKeRnC/w5eza78v
ZLl4YnBAZWbsLSXeyCVdz39/CX8ux/74Cuav/64cS4Wq5K2GmL/Now/VjO9LCGN6F16nwvw/fpTC
u/qnN+P3v+08LPndz2L7GNRDB1NKC+Uzj8eqTMb72AiPpjQcaCBW2ki8kRUahwo9TcywJGn8VaHa
ri6yy3//vRWq4b96ORy0HI1MiEx5fnN+93LaVOi+Fw2UeWmByS5Y1bmhsQawZY4mn2hkvWEkr3ed
+lHyyC4lKyKFpMH+qhd0unGe+c/EueFoDHPDXOiE66HiIXEiGpKjXVuYbehrN5xsmaMrqYc+jW4y
a+UaMNsICK4j6aUOrYRYdICfWBwWniLus966Gj466Srp7pnj3PlmMzNektswZvihCf1GqCS66FCP
WLWH3C1w4AV2efMooIGZzM1flH325pyGJY0dU3Vsyz2cQjzlvQ5dTrUk8ipL0sobxdET726YMLbF
4pZl1qdm6e9SWB+rQRzqPssXuV/C3e6fu1DsMFQ84oJ5sgf/EHgNnELJuKqJ/BmO8Akn+1zh9sq7
CJqDKMCUzXYgKUQO9Owb6M8yWsJk2NaxvK5m+/C5BfdY6h9K9VhQlmhbCUJA3RwJN1xpIHU6xN8m
bmQyvJdJzuoVWVQlManRLj3YnxjgpwCbh4yj1y8+Yj0DhtNn19+pAB6q/qR7j1V/zQAWZtplMPFW
d+Sj5F/CI6SPhCQ94JnbpQjThuyt8XZpfrbG5768STUIWnllTmD74cbLwNqHIF2j0XTV5FUpdTR4
ObUo/g5ggyZMdOlbHlxKlvN95pr1c2kepe5ShQcJ7IXF6qlX0k2KA68LUK8z5LPgAFbiswgEAsUd
lkpEHstKvyoygGqtg4ENHTdlbCUeAPGJGoCJcS+S29ieLe9VaFd7IG2HoCTVDcGg6MFehgNeARos
YwKj0kud3dUxUvhuWmdCLPoKGLdBiJa9BlCiigcR7EN7JxTjnPEm9LQhY7qpAhOS9M7XdkazV3VH
xkBeMFJJHRh6yQgM2JGMF799VicH7cJSbyn5dWyiGwQoDYgeRX3X/Le+AZZytHsNZKaLnhqC1zUK
3rL6XGq3RgMS2oFLxYcJobBLjhVOS6KlfEE41kam8q5rGHHZKo3OHgIMRhTLipPPrm5ZVG/aQnJQ
N6MlZAlXv8vFoTJvIsELCrwNLFdvvncqbRG57mpznmd9xNmxpDQw85t0KXi71bOabDyFAAtcmYP5
RDQPXsTGeJWitR9ciuyQa5BipfqMAKO3q+XYM/rUgiVSV5DZXx68AcwW5DTRS7pBs2nye1Q/cCE0
NwYjBY42kO4ZjtJNOpjFTAN81YoiCLss+L9Q2mcfzNoYeoFl/J57/hwR0lGT3rEk8EwvHIJisMRW
5A+Z5NKebOL2EKSS9kDEB5mTTH0CCKNpdyq1t65cFeFjIHAsHzTIM4O2h0adFdsWDiyQGMIG0Kwk
1m4Enuml91qxy9VHtXGDxPWHK7JWK1hNxZq/H7EANBDoU1MaPGOVpo4wL8SNkLEmgMlEV5jZxcuo
7KLq4vPWZBgd1fteHHlc6vGjQDFEFJccO3jEpfakotKgbhNL9nVe94hoNAEzJil7ZTrpJTJfIL77
qXjkoxWjYq0SzOlQc6QvwKtNcAZ91hEAAU24A/ANLGEDUlEU20z9RjhHPN4PwPhlglWmfk9KA/kh
5DGY+rpj+EZyyLQchQumX+hrL3KM/hMIefE1kNlDppRMT7SC41IZqC5n6jDm+lbaeNbGlBhprpIe
0eoy/tJxm+CUsT4URCuslD19NRgr2LCk9njE7Rzjfm9538rXdDrJ1ZmEgSwlQoRABkSRa3PcVKAq
iVqjaxd0tmQarlWxZmK5IIwkFk8Y6AmFysZD63EaHqr+aKunJnLyeBfhKyV3/EXy7kxc7cpuhOtV
bkwbjMQlnYhRAbuVr1oCyaThWhzRmYUlquNVXML+Vp/L4E0UZKatjXLXVB/Ao3UoU2x+PeDCbN7z
o/dOJotvQQdyCHgBpI6glhmsYIiB4/oQxauECK/81klngdEYtbKdrrvypEcuZGMz20/Kmzmsq/EW
aQA7LlJxBGSjK3eNtSmqY+MdzXYJq9JSgIssbEjjNsGA0BTE0jbW9ZW1WqndT4CiZNfrmX7uzOlI
SqssL7IvJtpRe6dQmIGqJd8pPI/2RqRr3odO3uYI/u4za/6sJP6FSSQDlxwqAMgOExoAL7bjv0je
cpiG6pF4NTtZZbiwE0JbnQKNkt3zKB11+6QOz9W0ttrTaF4M87H7quSlbUIRX6U2cihOz1NWALBa
lNdQrIVxl5sHaHoRGT3m2SL/J3P6gMtvO/KDQ2dQ+G+XoBFALsOrJo6CTQ4DA1O7td0WsdhkP0+d
O76ZHQpt/vQXxiaxteJM8JdJtcStm74MrZPI7XLQt/BxsYyQDkkWVCmBFXIT/doMa011TAYHcJ54
Wpf+tG5Z4cjviXyurZ1vbRPyr4o709wzQGfPwQhJuNpjNhwUiawdadEXl4AgRR5o+dCPh/IWmxBQ
76bxtTfureBBiHNs3lT5WItbx3SKVA0ocZHUMSxb1Zwvwr4004MavnQWSDQ3iF17IsTwsycSgPOL
UQ5pt9I+Ts7gCYpNlOxK7TwBnIIwa/nrtneJASIjaoaCtGB679kQUDiwBMmaZWwt4dCotsN9HVhb
TolqvGT6yWJDBDtkePagxAVvneSocLAqR/RuHB8aeVmLVRPfGqgiIyo0osmYV91br3HyzMuBYFF3
b2l8nO9u3ppyIydkRclbr3hXpPmo4ywG9gMzc4LREKJOvKvrXQicftrNpz+AgMKpZ9cZYkJKgtm7
7e0la9sTt5At59AE0ovyu6a6p4WdpG8dHFIb7oa0Q7QWAHsUiPqI+41Air0KhN4aWE8f4f+SaFbd
Pg5H6AdiTuaYA7LU5oTk7SXND8j/+vamgX1vhnvffmzsfZFCr3mTcGjPqUbkjQE1lQ4McVoISP0L
mRHEw4YI/nL0PiHkhEeLMLPWOMJObuawV9lB37atZcBG8nurb0np8b0XvOGjlC6kLwDRlfTaDwfW
R1L/1HMwC5j6iX3WTBfMmTks/eo5s6GwG9OqF/c530Z2T2/j01sy7lvK8rvGfG66a9/9D1U6Zt2H
ijt4Wo0X4GTZs0XItMqkyvG9o8zhAwdKdpPkHux+aKOo3Zoka/EJ0BeeDgtvq1F1j473NFWvwIMA
PpMVqrd7GYRR4BSInorHzHRSa2u2T6b50Y5HiZVfpbwTVWYH32R9Dapa6wmMZHB58uB0JoC0xT4f
lAXlvy87mC0K8oOU1dB96rCOxIGkgCG+M1XGaKRBbUZCHZSa0RwoU6GsZKiwiOp1/xWQ8iCdx+GW
mtYiKLfIqTpUh8pbRD8XgAPactPDUQE2JkETaNBw8Yiz9wT3BOvlk3hRwXMRr0ChJ/hjlIUG6kJ1
Y3OHcFO2yIMiToaJhxvl66k+K8reJ8wgoTsle2Mx8CgzmNTJf12RmMHL0wFWyD1c2TX5oXKGpGqv
6au2XerenigNBa4iUmDtUhCBB7W7+hoxkHr63szPCvzogSkuJk0ItDAM+BOVayU7JM0ur69A8G1C
ABbUrBOEQ2XNEhPQbKXtoHiDLk+DOwhxteREyIN4Q6mtYKzU6zanlLxrx72uP2fgLsRdKUOdcVTg
OApxNPi3Vz7udvDHw0oBEvI42gsWzUSZdKB2xZNcr7ps/oVbpZzj8/zqGpOzqu1k1FzIh79qiZhw
surmRCokrkerJ+BzA+SlqZZ5RZbHDJmknIRsbEFjHOpV896IZZ0cBffEGjakEu0hv0JFALwMc5UB
Qb9uaydjtfc2doizHG6PxnCt4TBJm7KBprTmiRm3hCL4L8EX/GXtEQ4oJZdpuzDxZpsNLUJtbWCF
JmTfEMI17MP4iCccMARRH/C0wQkBSknUpX5tycvMHJLDk2fzWwA0GmQV6GPEVwOBNGBkZ0xQbIIo
c+Dmw5ApfGAbi5YOAp7Zzshe9GyHiI0aI64g/24zeYkyT24gxiw9+aIRCCot8/GlTxAKUsFwPgI0
WZTjKswW8Oye4RjbJF7VtHaL6sLFw6aQLYMI3skTMPnJkxMX25CASKZ4mK52VMpz9i+fF31ac795
5Q62EmSkSNmF5qFLdl12wgMgQDIbTml/5KQ4+/NT2yYZZ/9abrbQ/QQpaQGBKAV3lW/D/d0PcF7E
pZo2JBnVkMwSpHd2uE3IpRLc5xnkG3U5pmQ+EPI158x4o4MIW4Fd4lGiAKPmc3zTZ+bzhXi5tnah
JOff1Gcj3XpiW9+UilXz2uIT0K6BuyU8eeSGIYTE+QQPBDHCuB5gJtcvSc8ae9kAMbYoilc9ea4n
wHtUN6kB0m7fZQdcXqHlQAJNX8LIgcSVsiFdqE9542ItJbmzPiN/MO77K9eIATe3dscXZVqn0UPB
1U3zZ+znwLHpCdSIHp3yF89894/Q8fRHce4CF1Raqizz3im/Rv3Yxa5luMkuS9dCPaTRunm0Ahf2
nEIbAFP+2YPiCOSSJqlgBT2/14SegAzCFvVMpwiuRFKJViBxOF2TFYn9qvhKwLCAWm9gNrGXsbaA
QOLwINfL0tyMEFMXASjp0DpgqV73nttjbIMUDmLGW4ez6/pxplsplxQG2Qw8WZMxE/OgKKtSO1hs
/A6QsuhJCWyYi05+SufyzrNhqF+Dx+hqzY66JSwZuPf9eXjk8xrQtZEvbV0rcUpfUtCmg1uJ26SS
ugIAew4lslrMAsvAhNJOPUxmmgYs7qn02JrsmR8A8hmho+VoVGLLkQfYdRJXNwGaHp19nMJmg7Dd
dvDEuUv9mKiVD4pnACkkxhYDKeZupL9PpNME25Q+Nz2rMYrOlWSgEl3xmWRbiN8+ubAAR45foNGn
tv6MwN87BuE09FPNe02yzo73PW4cYjbU2iEMZ05B7B0ulNzu8KuRISEhkXzSraNBcnZL3prrP2Un
zHoVwUi8tC3yMztYMVDoyAlLHCBhcI2A2tnmphg3Y3boB0eh6UALbDvAtyYwopDuuCFkytJNrT2p
9haS5Jux58eyvyL9CfCNEu04egUqg9Qhq45ojtf8fg47k90WkQb5aMj34b8/x+Way4XPZ6qtWUWS
4zFKp/65jlZ+fwk+eDFqs0L6EgfEfi4gFo3TSiKbJj9oRDwUlMCLArko7+p0jNRXIjejh4iW7yGb
HGlvP3K0gD+znhh+oRfmrTQnQvfWgHqhFUMHgxIOIndaAJCruD0DYh4W+o5cJg8t8SqkZ8SsAhXw
Vr8o4INPzRNxYR2n5nM4LIlHYddVfvNfOJ9zsErwOz8bBjOgeT8pssajzyjHd5DwEkGioUk5S8qi
e5rJQBLg6gM0MtLUqn3wBt4Hix0FqhJuI5VsGPEaKTNEL/NW2Wn8RAAb8uCRNxSRP0oqDPcW/gzX
v+a0L8aG7F9uTjx4senSiOmohLHvgNFO1uS0NQ0301UtT/B2Eulqs1YhxAeHTbmc/HMavYUBdvDX
Flhqo+/lbtMZV73liCJzDkLplOJRMib/xaLXysd5uZ4hBbEiUnK8Huhq+MQS+xzp1j6oRuid1OuT
Bj5KP8adtPU6f2XqxGIpZPzZJmYow0udrou2fl9tkCm5DE63wxjcFTZJ0HGO3UTn2A+ebQNM1Bjt
tdRytJbEBI1q2iOeJotMWja4jv99hPuX81sAGghLZezR8k/j5NGWwxBUa+AmRDRHJXXiF/VXm+gb
3X4exuf//tPm/dqfp9fCMlFHsM0wZvXr78fFRqXkU1JUcyJCOicMjRcR9dss0Z6SqdzFdbJOfUwr
mUXZbhMOzCewLR1Nr38VvnwM/9//lv/F0uBPnrp5Vq3OLgKNJRxQpD++DhKacYl7eeBC7Xn2Abjh
YnIMvbvXi+nZFDEhP6Ej18b/NTD/i00BqsnZGmgzBleUnzYFs8VwgsHuu63dPY85NZ837Yxq2OV6
/RDWuIVLDtAIOTpZBefODx0Ps+0kUXxA2tOIMZC11vn+pvyri52XFX+/mlvXH29/wxrg+36s5oxf
LJ2lr4zuGUu8rfGlH6s58xcDHwrbOf27JHv+0m86IIQ+6HJ0lnffl8n/Wc2hA1JRAaGMnQEG6Gb/
kTYWE83PHyjdVBEoIctBs2rytP7xQU7bKJXTuLFczegicxf1o2cvCjvUObFQSVSFSZzcRAofdkBz
YU8DDWuPv5ElOGFRcZ7MZa3ODCw0vRQnSdnmYb5OxUicqUYkYWJmn03MaicP8DO0BHF37VoXSbkz
0qTl5pCqzZSQg1JqqFFVW6amzMUO7yIDRy1B19epdwH9mCfLr0GIjGLdq8lEHEUY2Jeym6UrU0nI
dIliVNerZDc0U7AbOsrULiuV65Rypps5vEFMRszNZKIay6ATHzWyVmIfGyLXR9VyC9lvLqEXGm44
JenatPxrOFQey8DIvoRabVP9GwWOmEA2XvTKIqZOjygK5eJu9JiG1DPuPZjI2gRjODxqUzIeS8Xr
jmrPwsEaClIKKlIzZdrVO6JFyPma+P9yEyA4XiHTZHVkGSejqRpSt8KTr6gPzSgOhmESaYePspxn
S3m+lT3lrFqQ9EqDnk8I6Q7+D0A5wdqumyg1hI5sxazs17hCYOQpH/qU3pC7oO3Ka0eEBF9ZE1lF
1CZ1NR1aJtGW3bAzaTo3RmIc6eW+UcqHui93iWcT2N2dE7W/4UGa6Xj2TvaSbRURqlBVlAMp2d+B
kyasSPNBvjVt7kp2c9+TXoe1yAllpNKxvI8JYmuEfSxM4eRWFVG0RQQh6uZHmFFTk6KgBN1dVxvE
KnQnvyqIGKVRbdNr0yZrk/H+GNXbQbx3tj9vDVwvM85SVLt9ot9iUT9E1UwnL8Au9yr7usa++nb7
hf5TkOUqzmx+t2Xhr2WdcMXGdmDdvRlW88KD43YkhQch87ecmacXVM+Sh0U2yxNSesPmJkb/lqIH
NVKq7Fi19n3dfqkmSQkFJYysWd1WHWLY7ADCUV/CGTCTh1ohBqSp07swA4puSb1YeuF0g2Hw3Hf9
sMCeSNXfAS1XimPvjw8q/k0JqKPMyDHACM2YISIMjcFvq9FnA6D54ByPVlo6vjcUBgu5MT5jhkpp
aKL7msW0Vfokq/Xak7THKFZeZKO+tE1+6hvtkJvVVePbF2IUn0mrk3AAxM5XWa5I0ElbQhTSxnxt
GuXGimVYVjUDkkj3SxA6HAFBPWvSJzYgasgaQVZ6SvymcSvDq49mibN6MeK/dUOjNSJ8151PdneY
kUPcIkRZjn57HXzaWC9oW7IkpH1bsJcK5YKMbD5Rbm/VUCKnMl12ZaCR/GRlTiiB+ehr6TgZDJy7
GOCgnDDSHWw+aeVYw3XTJtaBoSrOZkXtIUUDyDfQ3kkIyzFu58Yoe/Ht7k0feNiHSoXGVTKtsNWG
fDB+EVLyjHJlj8pDqGscXmb9Wnk9adB06jYTPaF6gJ1NFULlGMDEZMfpaTH40RLHtnz2vOFoVMZz
0eA4KdOHySaVxwtSg9S5ZJ20vb8RkaQsA50CNC4YeNZdv2/JABdpTBVrKRP7EusUZKxPPE1Axw/M
1yqI+NNoBlF3HdF35CCILj6oifRkqyMNipdtwGFAHizrm8iG45QSOTXnQqfasbGgRMjEpI2629gt
IZRsoPJchfuJ4t+g8JeniCZlJM6eSKc6ppOshufBr7d6Fm3A7zxp0PUHqwXXRzNvKCwHTS88dBmr
Bxtopl8QESgHgsU6g2KVsWvawEyupGVhF7eR74mmcpsm/jlrk5sw2pcimEH1vZPl7ZLK5rlHcLjQ
LbZcXVrtE2TZjjEEL7UYvqpZTN61d7nezMI6dniB+LRU7OC214VbLwzvFYl5hRTa9Z2SlqQVScQs
+1KICW0sw2Ud9NHOVxJpJRImdWbLqkSqo/c+Yp8QliPz+kGYy8CjeS9lydiifuc1KMgxS4MzXYzM
8QlUmNbGUD8FY/EVa/OsNEpirgkTNrswUJEPAXbkGlpaE9Wqv9YCe/9vTfWrsJpK+u9rKid585Nv
1Z+VeYJv+1FSKSihkTMJPMH6zGOiZPlRUuGAQ6qLz43PivlHeZ79C/c7jDNFGKaKRZnKuf4P0kzF
gaTwT6n6bJwz/4k8b9Zh/dSiwNlAO6XOtmWE3z9VVDIvXqQIaTbcbWP/2seyRCiObhTtoVHBzss9
W3IcRvdGm5M610U5lKWmaCA5jDjaHeR7M4+6LR8iSY4h5swTkUxV3N6MnuDSbDuLTi4mX9Cz/4e9
81iOG2mX6BNBgYIpANv2hqbpzQZBShS8LfinvwfUzyszmonQXrsJjZqiKKDqM5knc1ri4jyz5x02
pGN76PaBPTyL2L9yBf0Q6zyzR56R8H6YU4RzIQwvM5dmPdAZX3BEHpShdYTpIiHACTicOl/mw1Ng
BTsv6cmPSUydyFgCPdaq6LNbmXjhY5mY8SHMtVmGAFQdTCvJmWJid28FcKaasr3uLGo7Iwuf50QQ
lRhFycU//G08MKqhzHdoe//9JTl/qaPiN078+VPf3xFiVSQtx/9Uf/yvj3fE+DTX+6AAIRVB7Jgr
/g9FoMfrAxSNtwMjKa31xwvifvJsupHZOufOvM4/5Jv9pomfraizvFBCMJLzG/SD5ktanRHokfC3
MZ31znETf1wbIJEwe7uuxQapIKiVKzq6nrz0RRgGU7AiJMVsKtoLHsgbZcOLIsqnXKs5QK3nzGdW
sM4d6pvEpACTAyVC3iNgyHpkJwMKd0jNjeeceuHqGNmb4EEL2ipm5TnreyIMQo8FPME4a+5GZ0Is
7p8qqjRDyx8QzvO+9fmMuGTYioX2oCbrWpuI4VEpgHDy7ZGV35YqO4vaiWjp4tAq1S/dqt/XZXUy
a4a2g892rZcUCElJ9WX5QMUj5V34yiVy3chITS6da7LHCJVOjY4wbq16sWpXnsWaDe7Z8LM7CyUl
43uNfVZ3tLH5LkQ/oShy7zpZvsaFbZB75Oz02jkfCWcqHf9gEdtKmOFjg88AgM6qmKM5koFNtD3d
y95/sv3wLNHETvrMSLvCvsc9RtyzlGpVBvFla9LmdeMTjrd7TeFntOUmr0rwQC2scqUSjPgtuxWR
ItEo3XonK/6AJjxNrb7y2E1zpZM2Sd1NHrkYrVNnpy+9Kzaw6y6GgNWd5ulnTSNTuOvTXRqITSbY
tIBNI5i6M1mCyExuQog7K4Cxlxjnmfhn5ZozlgGnS4Rbm4d7TxCBHNV3E+4GYPEM+kUV3dpzJN67
k0qto4A4oChflSZPguKnUpOZrjlAZbzsOmicTdlp93UZ7ZRyT1SKF3kF5U6im0js9gV160UYxAjA
fBwkGjb9YIjXysvs/r6uoRIeqzSaHn3ZmtpRT2sWSg2MbG2HQ+RUZCB9Alhr1bQPWvcicptXmJjL
svDvHNQTVueQWGLtRIYigBi4pZPF542iyS20iLk2wVS+mgTrQvPGCtXeUeIqmEjYIkSs5F1CxAJn
NRHpplbw/ZQVyXWWMo9CAqQb3a1buyvVDLu0Gs4BMQscH/pVFndb1+xeStbiA6nkaeSw8dfZUZvR
wdDTa0fp+9r0bxonB3FRATSLbwxbIwQcK4ZIkOQG+UWa1tRErXEbaUg7wrQ7SM27cfuKNGnjvHMI
OZc2AUy4Hq5pRxDzqXBd4DNRXUSk05hSsYkNzIgLMzXXboGESGPOkLns/uivRxaeOrNjWym/NRbS
xvj+mDRe9Pq33PqmLmfe8+83yaZ+yZM0+s1dMqNRPu4S6xO8b8+2mEYhM39nYn7cJfYnNN2Y2ai3
dODmJurd7yMsXZh4FEDBvDNfOOQ/rhOuGcTgEhjZ+22i/5EdQsh55vszxZmrjLtshtjii5hNHD9e
J30Z6mpsw24nPAKiq9EDulS7LouRWhFcyojWs29w3eUTzX/C7dDZkRevMhAj7Bp7p130hh4+YhE/
TwksLyJGPdMUEH1ZigKdZWiQ8J4qtIc6Mc/+yE7fjS0xrjxwfgaqUk8iJTVr/Tr30N0lCUFSlbQI
Rk4GtmIl9ihvcjZAmI1lW6YmIR41IlZS+YR3zvTiOGkT4W/2eTjCmhkt4hRUcGlqfXCfVIN+UCWO
i6xk0jYNiSC2Kn/yQ+MqV32x64upedD84gaCbd5FgF40EYGejoJDUwE/KceBhGe356bS/eaQZYT+
JRPZfVNdlAfHp1suJxPYYBqlpB1bRJ0OIfLIkcQmYdVoScaajXTnbEJHnvUhcVOO7l9PhvbShV27
dXWELpZitpwqvVwK269RxxHH1mp1ek6bKFlcmQ/4ncRyHPxzUXnVqhjUUy9LxKtaY2wdLL5gxVK8
6CoCsjlNNPkdWDQkatDAEFxO7mM7hLDQ0gs8iwaXXsFCiTUz0MNFIwxiTuLMu5zs4CqrBTG7Dlts
JwkIf041Y1F2CYZCzXzuY3EZTQPJ3QkBxjkSv26oH3U4v62rfen8EoHB2A8XvhnIReH2b6FCXVv7
TrSkjc/WZO4666LWYMBEcw6ayd4zkyrY9hnqMq9nxVTn4bXh1U8qd46mavwtU7nXbOIH4kVkr9Up
nnIxlfZ2KmeJqVN/zeNB2CejM4r7QFjnxSi/YDJCFV6RGAuWCCGesJR+ESZCXTM2ULt8SNeiHLrV
aDDX6pi4LryuoH+e1lY61VdW02UXDtCu87+H5LdDkhPj3w/JbZR+hueqmn92pTYf/DgljU/0cAaM
lG98q7l8/jglwWPMk3XJ6fTOevw+6AeC4ZngMXTdfR/m/wzB4OuxH6BydedF0580pczJfz0k4Rrb
Hk3p3DRjwfllYeUOk4Ntv0t3URsIxCZ+ZM+pJl1MDRnGo1i3YW8KVFntReDWxY2uT6vaRkFSMZCa
tGPWqDPMA5RkEztfUtJAtUXZcIgmm7VA4298x923FYID0ElV4Z13DaUEr7DCDpHzKqGRi3LiMaLg
0ggu61GS2/3Wh9hn/fgsF9OxrK193RNJ0+T3Y0AFqOWwlC6MlCId7a4xo1ALmKje9Dpkw6qvxXFM
/IuuZz0dFNvAtxE+umurLx4EEzBccYyxSMBrxoNo9XXcs4htg9NIOro+tOtBt5ZGT9ZidJB0rXpR
n8VEE9YIW3VMwBmxfFnY0H6/NayqB+ybYnow2Dj3IjmLdeuin/xlwBJSzHhcYusaGPgT/2115ZXo
guPU5sd6Euh1n5N3jYJ7bXf+urZ1+FkE2lvBidp/0ZjFRVAQjme8JKnOakSeW0F6rJzxKm7MTSgg
gaXlpmT4rWL/WA8uf4RyvliN+ahGE4ZfNO4b1DiZ90Wi3HdRcqHv3gzWuGvzbuk0yRNE9bPMHE+K
A8aLxc4mH8qF2x/C9s/M/Jgp/ViE7U6RE+ekhJyU+H57Qg208VZG1iXtDrms+UZroBjGq5BTUSAv
TXLvloOQJf/YXFZIm0hjuZ5G/1EaZrxMM9JqikDgtuAnFzv8vQhGHEkgG+1y61SsZcxR9fOIbycd
0pF4MjK/IKqLaFyRXCZ6tffDBhCHTshWkOqHjDReiYe7MPttzsC6ao2VcLqrzAy3ee6QPUZg2RwD
P4pRW0aedQfOgzEEyHCbXGjE7+phKGyUAdHa7sxdi6Kt7mLKVPKjkuHG9MfzjEBWU/iPxjATh2ty
cnXmyDDCli6CLI+ctBp7QusUSy1nrNlrHPkA5j35GIcOGYWozApjXXojgDRQ2vVw0dnGps6SC1ln
q0RHqg3kxKlagMvesyMfxt7fkvyC6CFDb6NrQB2rM71xcbSbTxTSwExwLGspiDpRIaScegbL1qNX
jBtHkgJlNp8l13Yi4KzAy9+2Q7OG7EVqdnNTRT1hScw7SZ3YqJhPgpEj7cbeMpFmcxGMKxYThyKQ
B70gRRKei0ukQ6vJUyr9zaSP5yaVS17pmC3a+2S0gpXoe7WISLaO0onTgZ0dmcWy0F8QGGwct1vz
swDjFK1KqaN+w/ikKQDcwkXnAxclwkRufjaHA7VR96TcIDr12LB3FuCRReJ39cYdsFD/vbm+3Vz/
OSjapi9f3tRvri0+9XFtYWhmUAoWSbzX9lwz/39tzTgx7iaEFvPM56dBkfOJX5C2RxbLTGekgv//
4l5+gluoOx5TWMll80frafnLpAirMyMnrkCkJbYOMmy+1X6YFFWMt+pMZ9McAlZVnyuqWWzKVlEg
mSw6i3S2obGRco+JukpH5zK1rL0G0GdBpDU53aF/m5QEvM4Xj1unT40yT3rMam3oEKBB8yfnHY1d
EBekzRUYx0OW0VGyDyVhjEhwLOGsuNIvcr+97yt/W0XDZajMVakVJ8mMA7fziz8ML9y6nKfpmRF5
l7Fs2Zg4ghRp7xg0XTN9MeyI1NZkhIPMHGledrs55rpFIQ39NckLb1yOLTaluARYMEijXERlYBdf
+tMYmwARFrooj9Y4lM0WzFmyDqB9n7k5dMkRD6N9CpRJJxNURdws/r44314cpp7/UfK16dffvDZ8
5uO1sT/xaPLSSEYOJq5qHtyPao/II3yudKQ2oADeHt6o7z0xPeocEkHLDIgUnt7/vzasJ2YMGt0r
JyFTUeNPyj0xa0d+7Yln5DjrDsmgF7HQzy9OQzJJ2JSQ8QMz9a+CUMM/0unVycknP16kiZZz7zKG
zMxmN1UEn5T0HQW+BAjJ5f1k9KZ9suhOsGM35HLSsOQDrG/mL/6yVeKZdJTHttCjnSPjc0HDMyRI
SMbQXfm9LddF0WLhigo+MXdKoeZwg0vnBpvruExdEjOTBvEoWdVzqCPlREm3pc1tVzw3YNBZcpwI
2hdexlvHbyBjGhdxAMtb5qa26ujjskE+F3Nj580tXm6z8RNz25fODaBpR1cQN2EejG161KahxN+B
fAKIE6pllhTsWTvmm8aE29dEpe0q77wdCk4L4hoRy2CTaqfrXno0skmzrT3F2FYk51UPISsVe9nm
t7WJIkACTsvRANpRuQV9/ujYYUfet3woe1a6GblJB5IuEKRm+TNkl1Pn9Khj9FhfEIXEQEtQDCQ2
M4nB7q7aHDSX3vrbVFXHXGU3oWPvASqQH1G/NF4M3bPTFuEgHvxsuCw6hmuTpuMlgj6iaQUx3Zb2
ymYYB5NoN8pMzno7v8rTnsjpkjPU1W6n0HwZHe2rGDiFZIKuYMwte5UMiP8pMvQlpsrhwNy2Jlgy
4UfSQlgufWevfCDUTUmXPjW4GRnwME/UsBtUVkrcPeS5YukRLxJB/5qsqyky0qNfIub/eyB9O5A4
C/79QNq9ZBGA298N6vjcx6FEC0pzRz/pkDUwT96+H0rEE3CHQkGcx2TzZvTHQwkZms5vn08L6/0o
+9+gbsYvs4sCRkW8HkXCH51JbJF+PZNYy4KpALNAgKRlvtOZf7jMTRmKuOL53/kjeZ9RqqHPAO+7
qTGjl1PxNJhw/jpzFn4lIlilWvoazgkhQ1kgUskU4y8HL6pNjIhRmOSDyhtCKduVOzEfGxkYhx7h
I74GWRy+LQ4qkiPxYhs3fUcY85TjDye9xCLFBNL+pR377SIk34RUgnOXvBPNwlxdomJlMHQe6W69
HslGCZNuY5KVYsbWpYbuGl7PbVfqeJHlbW0Ft41NMpxn5mdGrd0VEQq4wMWNgBrLWOhThr7DRexC
WEspgjdj0E/tLJWI02jfasOr7mPqEG5/7qQ+m5A5+0UmPQYlEIsrqVmvarauWGKO+TUxwyrs+2LO
kckj4kyAH+/8WF11iumi310WnAoBvytyfRKdQwQkAbkA3cQqOm67Ta6zOkmIr2HASW8pH4Ieu1JG
wI0mzJfYq6+p9cavbA8SNP9+0iW0FErAUfVNb+8KjF21OvUBIegxso+yr4dFCgS/I7raYyECLSbg
7JXJPQEzwbr2adjHrpHLMg1PQTnexF2hLVJLe9OzvFxlEYYSh0GnK681a0C6E0p3VVnmV4Rmz2TG
3YrB/CxK4rVLYhLCqLkgb/OCvj7Ct186S40lnmNmOeJ++VCx53A0014gdCPnMX61prI/eAW4wi5z
mZLFZ8O7fi21aMljxo5yeq6r6RWh4GVcm7c5aRKrbO71bH0zJ0uEHY7jIZsgNHrHosxOLk/rwk7C
y6Sy66XoEJRZCdfI2NZQvQBImWb/ZA1zGr2JsKSW+7QyqAUHeVWl5nmQOPeZXgtcQfUVND+4V658
reA2WkM44T3JHyurIljJcta85zXGOvWgDxGshFB/7WKE90NHUapE8xQ3cCO8YKzXmWPxz0G+n5t3
EhEgOEWIWmaL18gIyzsnyrCJBcOlIQKcpbShaqiAaYMkRxTZHvBuXwaxxRSgmc7YugBkS/xHogSW
rWsfW6vCtO2h5Bx2Ls9mE407IIn+wivc04TedSkYfy5sMAH83Cmr3Qa3MKKGQvQbLpevPqo3NIm7
FDXNUojk0YVg0ETVjZMD5G7661hLb8q4XwUuiSIIBIK4WQagiIg9V2ecBcmiNtRZXzify9iD4QVz
k1dzU7f5Nuvbu9KbrvUkuBGNudIr+wGR0ikLskcAw1xUNRwRgtZ6E+llGTQMyBMbMT/e4Sp58nOm
WGlaPEQpKQQJPIu2y27NDD+2XlY4vbCH5PbRTa2nYPAK5uL2eW4wLy8URX7lorwXaDApsbR2oJ01
y89DNl6G7/lEqPz+VuLftA5z6Oa/X3w3LRTN/O3tn9X4/LnvFx/Yaurn/0/S+ajFzU+Im8Wsw5Fc
Y+9gpO+1OFcRNgI2Rq5BjceX+76f4pcEFbplSNpY9w/lDjPC5qf91Du1kfUZKaikIc/f+I9NrN/1
Pr7dMt/pTr/ioId0WFjXqBiZ2pQlN1Nz6TXDocnybiEiPKGlE2dLKKA3yA8lyreJsJScsj1u8Xdp
rgMRVYBa1/r+NdSo4/I2gmBAy+ppyNiIseKy/0KBkIHAyCQDH5uFQdWZVO6adc+U0Q+eq0jnoGJ7
PBXbUrUn2MavHs+6DgKE/czGVxk+ad6Gjreiml+PmPck431pHTJzSt6gQbOgzPBKOTqNZx9ireRt
0wx9gT4AbsoUY2MMTnBaHux5Usd7yjkAWqe967JsG/MeV+QLEUxyIQYsbFbnvyjedsILElLR1Fk4
HwQFGIWYk0Ejc4j6d0WVeiOqlvPOOG85STxOFIOTJZuPGCdvdrPSNuXsKTmD0BzlC637LKrXWmIV
tBnMsh7i4Cr84daY2SjkN0M6wNfLGQcmZpWZ+J05+zLOQHC7jxBSkALPx2NfmABkJDwddRhcSBnN
fJT686HaFtrO4pQ108hbGDZKjfkABoRJQFi58+ajWWvH63w+rP352E7mA1xl9VMzVsEqJv5hlXLK
J+/RQ5z7Y4MtMq9xL4cGLldRvUzSWNGUsNrkxrBz65Wtvr1kR3fVknu8ZAV3OeneZTPG92VJQxG6
zoUzX1R2kLnHwsEAn3Ozc2OXHuc3OM0m0j5boj0ZZoh0PkQMM5RkDFnTMCKTB5KdpGpZlHm94E3u
Nq2RTWAbc9yisYwPtEDgUEIGrRAhb03Xfwnt4sVULBgNLdurMLiAl3feOhKPVoD/UeknGsbrzhAj
ZAG194OmfEY7BuOnFeOiZvJ+pyPn2Rll2FzLQpiHqOz7fRtMd3YDzcEZ3BeDyOuzERPQIgBquUos
hrGN69Xb0oYCnUG324iUOFESeG6HcLi0UgMEQB9cBzHsp1zZ7ra1gnaX12a6JrEhhP3khw9Vg7O1
HZxg2ZuFey4Ii753u0QtJeXmZoimEtt4c2k13gN1GAY2xkvb1vTqSydxtX3eVPVqcqCDIrP+AmY7
XuYWNa5jYrFrmpcmSZ+Hiey2loqKyRoynb7Cz9eyg3Fy5qj+0NcUd0LsRZYdE2W9Nd540DLtNvTt
r61rrv+2Ue9tlPuft8npRX3+DUpv/tD3q2Seg6J1w7Iz/xeTzY/LxMDKI9CQ0mPBRftpHup+Yjjp
zmYdBj/8lu93ifuJIRDIXr4irRkS0z+Z6xjz8OjnuwSKvkET5VkzcJ8b7+e7xAr4g/ycUWQRwrEl
lbbAtDkZUX7ewQjFH1rrtOhFnOTVmdkHg7Py7Jy9zIxJg3m9GnyYKWLC9VgBHF8akVTG52YyliGo
tfwduqazUD4mk5ne6PAY+pgo9+B17HkDBIos7LM6Y4KgNPcCmZFupzvff/X6ETycviaUKZF3SO4w
FadkotWrOATGG6KkH4tNHpoXrCHpYAKMsdOqxGeaGjox9je2pnYWoSnx5O2L4Lkcr1OX5C/LOHQ4
iVNMoU0fHbmPDvp0D8pMgQ65MmvwQPaszfvq63hw4XtjclwSP7FxYg3oFmFopUtdlywMn5+CLlas
LwmkjIlYMRlkvOg0lAMUK0TolIgpFuZp2UKAAhp1qKBGeWw8yW/DQJmjrWr5JupzwfuaWrecvGAq
yq1sXPgM0IXt7Cqn/avdGx8Fk9ZBuHIxRKA0EdWwlMNrMVmbEf9qC8gg5Hv19demYoAlOxLrk21f
3fe+XKra2EubmKyEVLUBbkD1NW3elHYWsnNyEhAzBKZOdnEf6ngnOkBUg7uo9SvLj1b2BABhyLYK
8qdVaYtWhqxT7VXl12eA73ehRBKBb7dNZsSFh52IViFFmzgAPpi6jZHHEV1MsLQKtdLC7ugLUAN1
cjYx/DG722l6iksLw1c10/aWER7d3rkcYSBPRNgUHcaP8LmufRzR2irVvYPyr8gNoBYI0Or14ZUt
bxIcCtmAQwBZTF+pS73W1gXeBvwA54T5KAVSXgMOqdoj7+BBRsmuH5nPCxPvYu1c6UzRl712mTIk
w+lhrkfQWVhlTl7jLUWrzpNJqEOd+QEyt2bV6iG2HrHq6vRqKHU8MOXz0I/XwoDRYnZfiohyyoWT
MmCkUhbCnMBaVZEHh2baZ8Nb7uq4DcbTnP3mF+Oyatqd1M2VJ9R9gNxUSh4sW1vP/b5GJZf5oCyw
kxWFto+H8eCw3YxEfTZ13g5p9bYoo60Bcz5vjTNy8jZCOpeCiYXpR2BDqoUkjB2y8soIPIAcWFJm
XSvDS3AbLDepQPwcaovF0z541tqz2UZ0vqaDoNK/kACz0V3mrZPWPYIAI/3A3dIO+mck86A+MZnm
hRiGwlQduzADjZaPO1eFvJFeFZeEMES6jYnqh4L99E/892+OLE8Ke557w7FDDfbLkWVHIaijPthN
Nu4avivcxDtl04/9vdO+jQYZ3v97h7R7qb/8rj+aifMfl9q8yWOS5+mCFYNJDsuPlxryPGjGuvFt
kcfM8H8dEtRixogMBdke4DWfw04/GiQig2BGcqOZFCtcRn80GPzV082Sz9K507AScUXiv+Bb+LE/
irQCRn3rWtuGVJ8oU4Y3LWyyBOMliMry0A44gd5yW0NYgb0LwdyZImjwgn1GMD7ycLUgGN9TgKr3
RKC/T9W3p4oi5T+eqrf8Sz3+s+uedUMfT9W8On53BaBdkjqWge9P1fzASXSVs73ZQRfFs/PxVEm8
BLM5Zv7sewLB98dKvnfrFqNm5s2Gg5/hT9L+fjl3WEUx7EZ1Baibgo5v5+fHqsLU1dqqQIiRDRpt
jYJBHC+7aGwC0Pz5dBXYWpE9m24J2ywRPra8RRVjaoMbkY49Qv2yt2z/i0obRdgbK1fbBkxiv+9h
i6LbFsU056lUkQNMtfEz5A4JELChk9j6pjJTDjmDZf3kkh0T722k2X9PvP/NhPi3/Pdn8x45vYpe
/vlwzuTm7w+nMxvaKb3nncaPajzxCX0CtiyCJU06/Z/9L5bBqIiHGsD7N6Xzx5EHLFuY/7O/YOOn
MP+TZ3P+83+p4xlWzVQAy5RY1n41iQlgsIqNjyRs2MDG6TOTISa3nTQCy21r4Ci0Cbkta4faU0MV
s46n1CmuCTiuryq/BHAZ9EFzSoxshrvpNnEFlTaMO0rj/rrsOx95npb75pvTJQj1pGgZT+M5Qw3e
LFKdtPRCU51zxlIWh6s9iTx/SbyeqEPoE3NsDaypbLasO8G2TTR3YSTivpqQafUxzufzvmphtbiz
IaeerTk0K91yxK1jE1741UsF2YkVg+LeKdiU2iGgUB+tmmcg5k9161GZ/rR04qYnZJadbG/Y+OZ9
bafHtUUTfVtk4gaRFRA1u7/w4uEzy+ZwicRuXGLu+GpzMeClxdoAkQD1KwWY2Strw7AiO4wysSEr
jcNWq4HeWUW/NG2UbS5+z6M5MsoSFZGaIxgDaLYG2UOUwKFk9BEFDXAcc8J1b4VgibT0MZimaq1J
99zAOLx0M1CIaqqjjVN3b5iYjpWOKT0t3hwMKKXXEnMURTT18/c3sd5eFFO3itlZMClHK9VH8Lem
3nxywmimP/LPG3nGTVHTd4yDhHE8TE+NlRbMv8KDXopbDCAVTKKSxYnklymqq0VR259Hq7vTlP5M
HFa4MErLZNMuED9CzRqleXRi47YeoRwjF7z1y+rIEcmWmjRGoP3HPugh47EqX4SjvTYq/7YsQAik
iXdkvzETZ83HuIP4hItvXWruZaBIB7HSk+sGr6UGcs4zM4gEzbPHxmwVEbC8E00pW3Bo8osfFRmq
coOpGNrNxKo/91FO+orq0CjGN7WIih02FHOBIv3KSkvypPt8041wwfKy6RdhV22jXKyHvtj0EOcc
ooWDEnlhFnhimQQBHUFYnVVt86L4Ea8ngmQWUpP9moIZNXoZqlXtx6eKSMApnbdFqbiIQ+AFrCex
FEPiWg+Tdl53bGc6UbxwG7Vzf3FZEAkNGFd9iUWSr7PQhOXmDD6JCAO7yiRWXzWl9rnVP/k9QxtR
QwZE7UMaQ73wyuDW7gZ727KpWPq2yldmDw6ypSFf961o2EP1NwV19oVmNQSisNhYVll4sL0ee7Tr
LwInomcMghZzdHFsEg4HvA0Xf+uZ93pmzkr69zvj7Hcl8vyRj/tirliY+aNYYypLLfODoMeAuILv
kRLYhp/yXud8L2agELEh1x3GMWwMKF0/LgzJ7lxSgDAUQlE57xf+4MJwftHzUCNTwFM3vWvhIL/8
UsyEtg9MoDb0rRBtzti9KlgFuGSHY8Trqg6K9bgcZFCv/S4FlTultjUegyovGaxK1yZXiTIlb6ZF
GtbVhcwzAgm9gTUxhARzbXVhenAFfKkFron0CJiGaENJpnHGKGzZyPHe18o9YAEksLHV7W2n5a0f
D0yIeP0olcIyjAlfV8FGOWW/zCcruLOUiToUSS9nvJftzCxr2VR6UPa9GECz2Z0ZXbM08ZWEgnW3
0ygIkVWUMiyZFOj5lFOdZT5Thaylg26NFgRBoGr2kG3QoO8tsm1p5La7wL3UrbRshoFXbv6YxzBo
g1DIYmFYnrrwe0lUkA0UonDzL+h5WaWY6F2jrENRVxSfjSm/VtLfT1Wf3JAYtGS/7G3qOD62WdDv
jc5PISDqyaXfR/7q7wv5rcFgNvnvL+QuCsKUZBP1zzLO5oMfr6X+iZA0l9cRDQoNwY+SlvemFncE
fS3zVUPwqY/X8r86V5oLjOxUgFSHLgaOP3grDWN+7X5Y7fFaYqugybCBgVFkzt/ej62rTIbcanpd
bL1Qlkg0uL1Mv/yqNAATjD8N/RUcIkrPhBQf8I+NhgKUBxE1KOroxniL0Y+bZmWvs6nadQOwoFDs
gzS+LYVxbdqMvQLuyIJxHllY0NEJ6DzrqnGvG2xA+hiXxAiDNImimyYa9sHYb4LeZ44H1DRnBFdY
5otNTRmRsi11+YanimWGxR2avPklnHcdpraJ96JVwV1Qqis7duG6+M5j4QiwFp0Gj8VwV2XDrlCJ
dtcHzpMImsOYFy/hMGvSo4oYIoc/tgReD3y1sJjjMpPVp/YovHINtWVbV+WuIzdoWQfG2puCtTOE
h9SxTqSGEckl9QNJ6S8Zqz/G1xFHhoGnmXJYCy7ZXwIUiGOEuhFmNNiyk+Hvhegf2ZltwMLv0daY
gCTVnpYzX/DWUxDkU8dfzX2tIldfEaK6jTNxquIJBG0Ol53E19C23xxH+2JX6Bv9jhpLn+CDwlXu
E/DKEq7P1NUHpwoue0xfdjLs2jEXi8L2N8TDHYxQ3/RWt3Xyahdp8aqt7H0RxdsOx4lIvaMyklsi
5DaxZdygWmKz5m+nJHvxXHabukmGnVZByK2a+FxVJvK9nlFghlmA7yAqinMENpixu4d0dC+IEFk3
lOawQEuKoYxkjsjY2d64CkbjpPkEYtpEAKRa+xrG1cWYWsxtDTIM7OFSjvEdhoXnBp4+phqoRP5z
ZYkzi1nJtk+yW62ytq2fXEU55Pe0esoklBarRVVjl2zHpGcAJK7gZEKIsSZ9h/z/Ie6SPRO/N8sZ
L7FS3jX4CROIMYaZnhgVnGQ3roYwilaY0Hapnt3p3XjR4eNeVLD7gLErc2HV4jKJqf00aNHxWH1u
2wYVSLNRVnqhhwA0pd1jU4y7DWKVpQ1hPNIahtL5PUYR5qfOtFUDkpi0ZD4cmuEqEbYamS33B+yY
4+eZBGPf5ZLwDCjSVVWAIXey654FsRyh/8AdbkmaLnQyOcJ3ufXfc/39XHc45P79XAdO0US/0SnO
n/p+qOuubpjs2VFD/NycM1PitGcMKJkV/1xr4TmQ9N3UWkyWcBbTUn+vtfAmo7hmhOmYJDn9UXNu
zof2z4c6X54SxyQRHZ32r4MjqhOI5Z2Ox2jo4vXktSlzR9tK6lWjEyCzlJUUw1KvJMw0bLn6xu/K
r7VwLrXCfKwgmLGWccQmLdJ0PXplbyNzYL+11gqr2BvoABahB02A/flKc/v83PULffpiWTJX11Vi
j+Vay8F67ORA7h/LAcYYnDsR+c6tycuRYJCBeie0qulnBEzau4tW+faDkeDK+fsQf+sW/tMXv4vY
Hr0WNX7A8J/1ifzBGz8nr1GboJqlA/imq/2+LoYO4cx4k3nCwyT0e30yL4VNi7qByanJeJKy4uNR
duhD3NktqvM1mZ3+UfLaO4b050eZmRXmUnBIBIwKfW4rfpDcgjvqE7Sk3lYFQjX3lt0XAtMI1+Kw
wMudj+fSqsgWzU3Mn4fYcf1zmKHadnA8I7kbrULrDl4dY6iha46zl74b3ZZU8CTMHrIWUt1CBsYc
y5DSmuP5tpyn0cugXmAlO2qpC8Y3bsRRr3rslLGd4zdDjUL4U9ucGR6AIpckFy1suvGelWG9tFhq
3Zipqu+0yCSRGmwLhXx/C5/D3JiqfVCxhit6dP1br5HOyh4mb8dyYTXoLgJ8fXTQhYz74v/YO5Pl
uJFki/7K+wHIMA/bnDOZSSZnURsYKZGYp8AY+Pp3gmp1UeqqMtNe1rumkixRgIeH+73nMg34M2v9
PmtVy6B/Lufn57z4v8Xr89e/eQ/UJz+UdOo5kcWYWlyWfB92Aaqku/ysdzsY9+EPfTq7AA9yCmeA
bVkY0H4q6RYqcSOwDCKD39+e32jUFS3s55JOz696dVCrBuSJX3G97kQGa2qE3bZjUblKw9bdOjQZ
tBKV/tRzrfV3LgAb0jNS/WKKCg3Hf8+catHKrOBSCoFuMzLSGZAxBV+wUB80R7uKRW2dHD/TtBVe
FwIxq4rYoS6Jnc/6+6nhOXW6JjrTXwUZgjEyE7wEzMByUHVcNyMgKKgQrJJUjdyUxhO3FuMJx2Xx
mAx+vstqUHNZ3xPelMBx6RZa0XT9c1sxNQpaJtn7Ls7o/hBl+fhF+2SdkckbRMFFxusiRhVDNmTb
thnArhCP9uds+H42MPv55zfi8Pw1a//OiaFGRj9eBxupEGKggJZEPbxKxvPjWHA+ETHJrZHNg+9+
38X+59pqGZ8waICo4yAhRFat2v5zKmDEoL9hVgFL1A2gDPwWMeXd/PXhVEC8xLcKTLX3fV/v/uKq
TNk75Jarz1A3yUSzB+MascNlGoBZzJh8LgfduvBbj/hnLMlhGt3ZZu/468aWvrtFypG9itZEBmIT
M11KsgpskTIyNfABa5qxbbC178doCPd4N4NtoAXDIRmJ0crn+FGaTnmkJ0SB2YbNTo6iXOJke2s0
YI5xWxPpZkqxGpspOgVB/tA7c7KMrLI8pqNtrqdkuPan7qY04iM7jnOYkHRUoEVEDS9ozTgL18x2
fFhXwbYrRExkWZrf+1Xm7v1ZcNikA5QDO3/wGyPejx5EVwh343IOQOsCQrgu++409iRxNKlfLasU
N30w4jIpzVKzP3d2NZVXhhVOqH7KpluWMuvOjqZHGzMklaQRYLAM6sWqr0jhafvD0GQo/RBnkZnY
uyvDEEBNEyHuDA2IWTXxksatSVpCqZPbVZILEhODvnCt5G4M4nZTAMJKdywOeqRK5szBnTvRED9o
VZvhsbCtrZl6N2arg4P584Z/P/Poqv7lDT8+Z69/0/X9pKeAOMTgCVazuogoN9WP19tgvY396vvl
Ra39fsykAqbIfAC3NEIYXj5asR89n/+Jt12B8Djw2DV4v8WfNNRF6ONhZwe+hY9U8UTwgoET/OX1
bubEEUZYB9uqh/60sDNSgHTyS791YRyu67llwFkGtuTpGSIgGk1DEsmcWZO+NsLULzaczHdIAcel
Y0yvow2op/HKqLgdscmIBHVe293mgXHpWtzfdeYkyzgqkNzBAlqLRJlE2lnPn8YOoN6UJME+Kgux
daDDkVAl9oxnCGLrsyuSAzhnjZhZ84Bzp+1R2hmJ85SRPQ0UzX7OBl4JtZkqZHSfG+66VzurShII
yob+YiKHEvPFG8bKC8mea5CZQjMBIxucC1vHxNTl5tpSy7G2heEXdfqXJJb3NfuzmHpB6g5HfKp1
GhZwNQIarbuZvVs8838bbOKSMSCLTy3nYrZ0rQinRWSMCQMj81Ab4Yynm81ezYqvTFj9zy0arDjA
FaIWgQCWPidN+iy89rrM5GvOeG49Qj4H6sMqMfL8U6yWi5lMSQxg3dioxWOqVpCJWkZOai3pBNZB
hvWwMNXK0lbLyzDS2mM4td9itdn0tPHFULtOOVcOumT2n7bahIZqJ8qom6wy1qSu2keOLE779w2q
2qUSuvtVm+WlXkHUmBTuSa1efXawLbT0jWd4NShSgv8K1rWh2ttmEKMXrdrlTmqr61ZK6OfF7g3h
59aiG3PXJJlEERwtBXMEpwvX0UfQTCQZd1/7deYF6C+mPovO4xgQlFA3fjge/EKSbNkAOjeWf1qU
7y0K1eOfW5Tj69/2J3zmR39i0XjjTUdQrnCjP2277E9AazlxGah75k/SHboQVkU4WLiXcq+1/rq1
8hXTs7DYGLYJHRTJxW+N1W1VoX5qUDzGL5hvVK+Dyuw9tODDtbXA4lDyOHS7krtfDyatPYQW/XGJ
oVgsQzcECGMJO1D0k/FyKONpZ0x+i2DS+5qRHsQzS/QMPe8qK7uLARpKh/Zy52cmZ38/HUOCZcmp
IkMK3RgpsTpvSOjexaQHxGb0FnHi82NMrdlMbdXU93KIgKdMRbJDL7d0mnzTdUCr8wo//XTd2NO3
yhAHLY8uzDjcZrW/rszmpLypoRedOvqUoZ9PoYEmuiwxIvoZ+sv0diqKg5WOm6HxvyZGejPrqYS5
Q/Ze472VqKFlYJ+MSYdxlN/NZHrAhFtLeKaGtPZWmqzHTtxPfrLuB2/rhfKq99LT3A6r2dJ3MRym
sPXOkU5vUc1XU5LuakKGIp/BlpusOys5Nu74aNcav9F8FTrNpT0RggM1LlLRqxaZzSIFa0b2HCzP
RthrrYWL7UYXgt20LcVl4KoAOAPaZpo511k477OuWnUaSL3BC7+hfyWFGZQ6JCRPTsZiIta3p9x4
E2UlJo6yE59nvCWrxjCvqzry1ubErMEexLFq3JdId0gdG1exH6xo0o5uXR67wthF2rgNOm/v9wSN
WW5wU9qiZehWATXPboXmbPqg2UrEBoR/I/QQ+l1kOkT8pCX4jnQLYHlZFxKED807f2F3Z+mQ8zjp
VjmLBIyB31yN+K8p8ZdO7F7kZYT3ZohLxoDGhevEu3bqD2WLmMIdNqNermFVbT2teyk8tVdtrfvQ
SgrIQSqdoqFxE7Z39PPoKxtZELMiXRKIzBjFpLt03fgwFdXL6IXnEKSHP5QXVegdkihZJjYKhZI1
rCNbAnzmFX7hmwE5/RJou3Fp9Kws0/zSKQFr6l5CNJITI9XPiNcrOk5tUzm1ZLYZCxvwK1p3rTQZ
nNRnJ4/rq07PT63fHAejoYWvCdQUxRk8xTP2rbewmQh+wOscmFh/h3v+zAUuumcHPTtgw4OfiEus
5rsigD0NZpH01WwTyeyQaAYRoMGWJcddXmTPkwYbbNK/unH7Vofiqy+KkyXzM28QIbdGQzKrgHBQ
JDOJz7VJEpWfi8Q62E3UkZ7Er+b851B4PxQ8yui/HArJy6vo5P82tupjP84F+xNl94MCjjnKj8bW
+WQ4SsKto/tFzfBh3arOBdhydLWB+b6K/etgUHw7vh39Lh+xEUT81sFgKYHGzweDy5yI7S2SZMQV
3Ib5+oeDoQ+JSAG4M+7ctLHWaazjtzDmjQkQEkAz0fRhQaQoErPOfBEJUWi6okjK/xAlWxYMpIlE
T2En4GI5ZK4KwpCJQy2tAF1WKS6LfLzWI/fBKeojTvE3UzfusdfdVQ3ihYRD9d4fPUAiogT6GF4T
f7XMtQgAiY4MK0/kkwsXQ8txehQOUYEeC62ZKARGrdd+h/mhYtumh7dOpq2Sqsc2Nz10QnuRurWX
EAQUPB0TXHkzpc0InXh49m25koX1dQrbndlF6yaWF0PdnMI+OSIY+ZKkwaU3zZu0Ce4nJ3oOS5bG
VutfmFaxywJx6EXz2c7sizkhe5MpLBuMVd40D9Hg92yXMTrU8ympsl0dmLuoyG5CDplp8lgy6jeI
lE6eNiwbgQQWuDM+9m1W9ne5HW1Gv19zBJ7GKv1mzOVBU+Ks2TlVutxBSt3GEuOiTE/BwKCh0PaY
90+jVe5SwEWLegguNHJkpzTchpl2OxJ64nAem7g6K69GKShoqCOrSxdFJ+/DkiuK1qArSweLCM3A
vZ6DmpBOvrVts0YJj7HQL0SbfOmtYlOCUNBSgHB6wP3ii1ES2d0mIKenvU8uWhX2b2RvXLZxla9k
V64jNthzj/qlqbUQn0JFtmjYHpp8Otppvqu06tHRvL0zVYfQG864b3dh35LVOLTiKiBmYzmMGrcT
EhKx2nz1KHUaJc8ooi1Zjc+wXu9afiMoTI8xJXKgVHaUzL5ouPBQRFtEKqC0D/Bm2KJ7zybFtg2n
+5HiawjjrvflQab+Gze+Z6Cs5KkCf0tGYxX69lUgk/uGlu1S5CORFZaN5m5K3G0ShuVDINj+IoZs
wqVlFTaysygjv6WY7fAB/2UG44LHfOl69UQKYQQMy84qeHGaL3rG7I1J4GKUrOeCKCeuiVsnd0GT
TrKFHV17pEcWNRBETZ4KBvPE+QlySSLQIKtJi7odazDjYFeSvNnklPpSLjl1b1NPY3+OcinhpF0b
yFYXHQYycBapv/RkvNMtG4l/CfRCQwh8NaXAFgey2vswP6E8dEngq+6DtLvudDLaodM82LV9N1YW
2VGJlAt/Nv3jmJAqyfUkWQ2zcyg093PSuuhYg+A8F9plaGIPBtDRbWF/wghEuyhHTMiW1N2lKOR2
wEOH2dg71h1OTgva7WrKvGNccN3Vs+rQ9RnFh1Q+kQXFISC1YQnzxiKkmr/FGBMfrAntovGzo4ia
NyeGNm7WeIf69E3YclcY3mmSw0HoobMY835X6MTDOJHcS0FIY2LX28YgqsbLawQhWJ1IyyIu2pzO
NaLmxdC0l1WEI63UnU2emTGcBHdPkpe1KoFkLtuOPPekdiDTI+NaIDe2yXV1MY33+rNhi0fp27s5
mplPgQjyIddnIIMyatVSAhHyRlyEkxESKwFgqFSkoQC4SJDNj+g4NPLpkw2ix2ct8XYJkKIKWJFj
Vzi2oBeFM9dxcEb+gJts9gkCqmR9GDXjXGU0u2HQAvcVpEPBQ5q04luRYjXPFSqpUtAkUO+P9FjD
SYenRFrVFsADeTGQlhqIS4lR38FmPgh8iU5kHWcRPuelu7JDzIQ+0CY9qLmW0kksu6m68wA7BfQt
63EInojj8laWwj91HSmUWQQSqjOIGv/TYHxvMP51VXR6/pb87WDc+7Ansth8QivjKv8ORvvRXFif
AC4wbHaYi6GoVOujH0NxmgtAasF/CeNM2f+aiptoBJjAwThjJsUY7jd2REzvfm0uuNOis+RVMCm6
bJ9+bi40sy0MvSGw2fEaEe0lZEFnNdjTratTonIjyQ5VXTOu5uXaOCq4bZQUcE3Z5Dm/1qNhybVU
FnpXmekLkWPLCwdw0oQIaLVHAbCVVzMF3VMrP34nBv9itiUx6h3CMBt8TBITzRA7yUnIZF6ZijHj
h7pYBpV2ia+8WtSAaIzGv+jy6TrGf7KET8ZtwtiYFUZ6xbAppXMHBPVqCI0XH8gNYsutwz8IVFQk
0J4GFQwgTqjIOI5i5NRj8cJsfTtgH6SKcBXufVzuKICIoXvktuAtXd9CDQ98p7DcrTU5DorzfGuC
5/HA9ESF+CLA9tgx/J6ItgedV3DTWslVMdYY2mH91FPyxv2MOVuv3yLnOs+KC5RL/auVz+RVZ+VD
p+BBpc7hNIyDBvGUHUKOJ7GCORQY9UNR+fs5x8jDzhBNqyPBHJkDIysU0+StJkTkxtk837QilgcR
iAuPzL2NBV4Xy85IQF0WlWtGWO6DPrXmuujD+j7OZLOOHV/u/XSct+TtkLZQpmjfIwLqU3RZWdAQ
TzDhbo18fvuu0O9JjKpR+YF2QhIYrCDPvXZ2fMa2dmeiJQo0krDTYZ6ob+PXJMqdRZjk+0YjWM/G
3Jw1F5NdlcsqwOCJfQHWIzpVacqSyOLyzBaVY6CynpuoPtpzx8bRic+FS/C227zZsIdFbOz82bvq
Em7mnTsgDkuJBesyAuE73cRGWmbuQnlQc6/wV4J/dozA9ikXuH7HqDo6HhfI0BLfMIO/minM4dKz
wlXQThn0I8vWLEKvZUvAHAlzD39q4/fayKXnny9fp+fyufs7CTqcx/9evpSWRDFp2FE4sGrU5eZH
fTQ/eepLMFCxzoFE/bBXeNe6ssrzUNwFwGz+Wx5NBFO6x/Ni8T8TwLj/O+XR/OXqxfrcYp2JIIpX
xNY9xUz4ePUKgxi3T0Wur+ezaXp0RFcdYpCC+m0gOtwNYx/38tmFEcyKKmL1YKz9sGm6Bzk75cRk
eixg7s9TfhnnkJZWqW/BCxfPveHFt34zyedwgG+t6Z0kwr5tmhv6m7Vbu2DGs8Q5dXaSPM5M9Vde
bJT+LSrCrv385+l8fzp9/jX/+em8fRaIBrrn/50NqM/9mA2oxxO/2n8ca+96pr8eT7bTalrLXPg/
6+4fay+swmi0OdMdh4fm/cn9sfZC/WE7EPN1RH2Y9X7PIfHrzJjnk+UZWmyeUeVa9nkRPj6fZjlK
n67b3iZeMz+XVhWOnG+jPn0OPa/82kSBVu5imWpX5fuTY0m39m/19wcq01Przob2jvGABy8yeAZd
7q6o7OpKEiNdtRBBLYLUM0DWPOpEWuqdJda5N0LYsCNrzz5rPjrolFAhhRBhQjfA3xaXqGd9K32L
GnOaFojInCenTe/5g/G6HiuSRppZehtj5N6+KSJDXvndKIulRhxtvrMyLVz8ecS/F+B/3elePrft
c/+/D7j301aXGRWuT2zLv3pG1bPPcvY76/dD9WX0Rc+ImhVXAYnHTKf+W36/70So1wzGbAP62O8p
+QxVX3/eiSiwDEM2Zsw0vO9f/zD6SvyEq5s15DtHzxsPHmJrR8WNNXobf1RUWq8YLhLXvkVgsfEb
BlzlCP1/9jxuf1PztZy4C9YOK4mg4gJEC/DUBt4DqiTIUsEBnOtCg4Jlmhm8/nhOV3XUv+W4MpM+
p4czTppsDq1lXHSN/jXJrNNgxRd2HzzHDKXc8aUsY7hF5Rd+1gqg4NnOxy38ZCIF4m2se9eGkx4z
3VvogctVc1qXRXWU0rrLBCOcLD6jCJyWRkHaqFlFl7mpQZ1PN0XYxwB7AYbp3ZGt7KbRtDXxaJuk
mfg2bCJw0MH5SD4bnXlMPOYXfQ7t1271g2lOSMd1zp/wok7jmz5qQ9g31pfeYeg3NPdMETa1z93T
aqkVvjTexibY9W2xd0S6jltSiA1AWnoZPzKIehhcUCCJH20bGRMUJ4d+pZnaOSH8dR1K4tWmyXrR
Bz3fOHHrLHFVXnWDckARI71rWtJkW0fuQTVaG5wBuyLXxl1psT/O2R4sPAnMBsnORaBpO37+tBx7
DAKWHpf4e92zCGKGCNptXOCfII2CrrJuDHJg2uGAYTRcp4XXboeilut51hkBDhqoMA1IEGxiVi72
HBQwXsQNVhZu9eCF7omWKF+aKTZXLY6peeWMmXZTyzgHnyYEmJqQNCO/N8tl2OTdniXTrdvURALU
oU8Wg/95Sj1vwZ74rndbNj5VEJLUkck1CKUjoch3CUkDa61rCsJYcVH5WI/bySM1nEOdCghupxYP
kc0cqSXvoWWKu0zLgmekz3yGOIg5C224qrmNLSRjoR4e8aIFp8ldjNi3IKyvx9piOlLKJYuCXdxg
zu3D6uC35ur9wRjmOVlIaKanujY2DUsYoWMRiIkNCYzkaZT2G6gcXp5ERMsAe9wSL3O6rDqfm5Dm
+XjQ3GZboUmdxiFaa3P7OvZWtpu8tII4i6uu85neyXkGdGrfCT92VsJLz1CgVU5f+GSXtnXg4vHs
O8rxMrfbdtRK1IJMOEWWcpmJ+3o11Qb4mek5SxEDVUTWgoMvsc2kxrfJZiKS9fK1GrprzWmOQhiX
rPoNmEMNUbtRcZ486HJjR8InYcX48wrvmFEVzKDddNn8BNSb5zMrDpE5f7GZaorAOXidSBem1+x7
xzuLiiC/iJspa0+CosPspYniiyILH2s/uo6i2MXN21+lXUQyCIqFFfGn5oJTlbdgIMDai7OVRTD8
cqiLvc3AJSPFyWKkNLjVyvLbUwRS2tbzlzKzL20UjCtmtcewzA5pHRqr2Kr5vmZ7W1bzBT0GlxUG
xJNhn3u/ghY4HspOSRvg9S/MNN1ByWEAxaEp2viGROI9SV1iMentyWqa7dRG696dNoGZ7M3KKbA5
2+zfHGvp29EFKtBdaDeXiGoIcM4/S5JfwhmuuG5FT7kR75wKX3aa6y3XoXRfx+bDZI47K53X1RS8
RaJ/UjJLmcFDyv0Iu+HYXgmARNi1b+usu/M1thFDczT1/lKnQYV+6iTsYWFLaVZ1EFPVrlMSCHa1
XuJV1L7VZcdvwHysS+wyUXXqtGily3BP5NpVaBRvVmBcxInYw+b6LEJ3awKey2Js5qmxCWd7m0NI
ycfgVLnBpsrwSOGnJm87Jkp6dE903ns/7vCiz+YxL+SN1jR7EZcYMaP6pYnxZrIZP+pZv0VQehM6
4+tQ9XQv+nWXZtfu7KJYqZ9mzTbWhYm127anZY3PKerSu7EebryWoG4ZymtBjqEX5Bu/gMNHrthm
0jqCgvSrvLe+1nXirLjtL11ZbcdIZ4rfbYcRFp+bPHbC2tlOdEtu9r3ZVNrBqPqrTM73OHPuzVER
W+UuNSBRkm/tVgU7g/kSGxKPFAZ+s2Ksuf7TI33vkWiK//kacJW9vn6Nq5e/vafyyR8XASZynroF
cBNlY/ETTcggF8RS7FTEZ+ortEN/XQQQeatuXyUsY3HgCvvhIvALEuY35ngoVX7ulLgJcIX2YApB
yVPd0i83AavPCgAz07ytUhyItDWT+MZpopc3aZY53m6KO6NfmexE5FOOxPJggSyujtE8ks3X1Pn8
5rs1OZdB1BJWKdI5RBgbJvExlXKbKPOZsLMH1+9XXWdsM9xpJai4JG+xqynjWhuml2Fprm1TYzNV
fhWxu2n9nKGRMK6Ebr8QonzTGPODF5rQ9Br9sm6ze1955dIgXjm452qT6uekZ73r9uSNQhhz70mT
vgIW8ZoM2d7J+kcLNx6Gt72GO49UpHmBPCJGBc7gzmwz1mmDh6DcA8i6y9XCA6OfjywL8nia4e1U
BsBkoN7b/r1HULNS1vU2UQvW8Jj4w1U/Es4JG+8iwlOY4S3MM0QiymwoZL3LEnnTO7V+LqbysVXm
RMJ3kbL5QB+GxxIycoyLUXDb0nE1Euy3EcrmiO/mNHvRZaiHPb0XeGf09c+d5m9HTJKa1G8F+zmB
eVLHROm57bqk2IQkzcaYLMtZ7AZMl2ZpbCZMmJUMNp1yZQb2sItyclnK7Br/7SFT/s204Th3q7Nu
u0vEG9BsldfTxfQZTP5rqlygeEdXjdT3Q26d8aVua4wxqxnjqFQOUo3AibVpO+ViRBUS+T7cuSE4
6JhPMdUuQmc+JP20sZQz1YbgtwzIONML7960sTS23VEP27ccVysquueyng/0uDgZXfcsXW9nxXSS
+GF7ZYwtuZuijt5C66B966GUYKHFMLGTeGqjuVoVakPpknKmTLcT7lsHBcqAGzeLx12l7Lkps8jZ
TMtlqay7SRd+7nrbQHjXXodZeGfi8vVpoANl+yVN+ZWr8lLiB+ZsfW2EWAVpCNnCehZ9uGLzvtMG
jMQtIbFRZS14UFcBq/EZt/GgbMemGHUwc+OOLI/gyD3BX+ajXMa4lYUmUE/a9k3iT/eVMR1EJk9B
HmxNC6Pz7FuX00weZVSZxyENToVG51n4n0fdXtSawDyqsVJtVKjNqiZvx9a1LdeABwQIl5VBS4am
OyKfR5LTM5PK5pjaFw3LrLLIwXpHwsA1Ytz6CetcXvSz7pZPMV0CyZFik7vena6igUIVEkSm8k70
8c2k0oNYacXrKPZEu4qoYcWfe/d3LbWHRuRfzhQSZqPXv7l386m/zhNlhDA9QBlkPf1ynuAFBQ1n
ozhEffJhL2T6n7Dv47FAhg1Xm0XyX+eJ0lNzRGE7evdK8KnfOE94Mn8+T5SeGnUjGYwgxSB6KPvf
x8mSh/gANIbmbSOIRGI5T6O+0SrIqSmYF5q9aukA1EFSzevPJJYAiWS6JQz8ynfy/WiNS9csaGis
rRZbxKHpOfqUuOBpF8VlMUkireNXRM7Zkr8mrFXDWbi9vU7a+LrN888NF2k77278MLuIYhuGjh+s
hzr70rg1ZJ/pIUTauMhEdO1X6VM86Y8I0U5ZOexcwt5E4u/FwJY9RI8ts2tperumGL/4OJza3P5a
5ikqEI/jrMYgxNl+U2pOuwjYe5N1txSxfpO6DdY93cS/yoa6F9FXToW70DQ/531xcuPxVIPv6bph
Ewz9Axkcu75jVU0nfO6QALMqaa5gfj+Rd3MiDuJqruOzNgdfWnf8nFgIEjP73CVgrGy9PSZDfJbd
cGk5w9rRigc/KImJLsij7LyncQrvA3WlK5rSXKam84JAfDPJ8CqRn5v6zpafR+0ANP0yc6dLN2w3
ks66x/29SGkakKpPr6nJCdZ5/doLxsNktetoyLfI6qbotRlDs9lXcRtcyzosxAUY3axaIen0ttMs
WKPUvTxruOaBrKbbqjb7hV2jLyqSIN86+CyTy6GYGQcYHtFDg/ChmWRflF1rYbvRrkU6P2aoOYin
SM99Us3rQYnr0XMDUGnSkOhg/X7qNLcA6UCHTX56kPA4eVXyZw3zvRqphLh/qUbt19cq/7s59wcN
HCM9hSsld47O4KctNeQ4vB3Krkg5+Lm7VSXHZwEDY/NHHtiP7lYtaAyI0soN/N23/jvV6NctNd2t
xxlmYhexmMdbvyZ7YQe0UUXN5hazUlxt7Sx00w1l6EtXp/rrhHWio48LuVLbZRze9NS0YC1K+cV2
ZPImAks4B/JUbbjR34vX3PYdfOV2xmFInxrgj6ra2Gs2vc6B3451uGYCF8dLZHQucy1gzFtd1O2r
jkKn2OH0uAuiKF8HBqLpSrPYfrrDbTjNb+xdc8bfkyLDaTcIhyFwTWa9B4N/SCSBBk0u0GJM4XM4
mpceEbMLy49YZcL5gKsPY6hpXWNjNTrioDTdlml+jo1hTZ978Ap5NuwsXhoavRgjgHOouS+yFheM
sZ5tGb4xBYKiPGr6RhpwhnwsJsTbeuWCLQIeq667IbyEAUK4zOdUXE769M0zBaoTJ91KjVkhUWM+
RLawiJcYtr8gkkY4FaXmMpj4D0L2d917cg+3aTsE8bcUMLCdeMYxTkJzNc3VdNHqVbCzKkjzqa4X
W7OrQjZg4XMk5HVmDwetdfmOQ8vCnCS1xuyfeP7avduVR7/3s2Wol1905m+LNAxe+6KjCzTBVws/
u/KGDmRZVl00SX+s827XY3wry9BfBvpMl2uKfjmObXh0hvHSLvoj8rZFkj0GnrapM285de1+qMIt
0RR3RTzfl830UCbdcjSLE2M9UHFde5+nzpWuGYdYssYfpgw7jaYCY5Nt1Mhra0TS7hYXQPkeR9ul
uXfapzSNDnjeiWXUv2hByRjIOvmt/GyXybXR9xtXyxA71reVjWk8qEoyZ6yt38KJwxxCCroO263K
93mfrctKP7eBf3RK4i+kXOWGec9vbhuBSnFTAzJ+FIbXf27+7zd/RSb757p4rvLsf3s09ZkfPZrx
ycCgrcitZPdSFz8Ig81PXESgHzgmplaoGTRiP+78VEU2cQiG2cypMEQ+9bEq4iSBEGt4OLJBd/5O
VQz4IR+3I+9Vke8DHJ/yrEzlP/doQzG4RBvW1rYLGoeQJu/CZgBpu+MuDu17RIEr0xbbQvqQhapb
u4w2MrW/EQHAfs7QoBO6uBKS2byoeTDxz92ik3kBNb5xeHD5Y5+93DlFYXkvebCZ160yHvSkaZ4m
9eQ7lf/IqX0x18Yp5tXIeUVqQYiLqd6aPBJ7vyO+mNfJ5bUyojBmhwjkxyOyV714vIBVPt+RmLUN
vG7f8II6OqAhsPIO765naXB2JBj2iEJdlJB/KvWqD7zzwdjvBDXApBZkWeNztyuDU6kKRQjEPcKu
xWoDX1ytkQ3sJfgKiEPCX3Mk+abdC4qOFqa7UlWhqKMe+UV/iPrqHFfxS2S1yTJTtQuHLSv7Wu8O
nTNNF4mqcY6qdkPc7fCpfoPLsh0oh7WWYNClPpo6PZqmaqZP8fQ1sour94JKve5uManfSSpuTkjb
pdXnqyKcVnEsr81IvphJFVz0OG0imHWLkbjmDWWoXDI71zfMKdWEHrSmkZTPEwW/14MXzRJnXZ0E
ujoTXA6HikOC8On1HJfnmcPDVKdIrc6TskqqVVNb2dJUp42rzp3GMs5mZz0JdSIlCpxZcUjBmqr3
boiRcOYAMxFHMcFUZ5ow37Rwui3VaRfHRLWE6gS03PLOeD8UDXU+AsUgzs1pHGfpxyZaSn9MkyU+
XU7Ufu6v1ZqBU7aXsb7WTC/UL1INx1zzbtBslVeTzQ2kVrvAJ7LwiqD+onemtagYvC4tTbvnXSyZ
u+TPsi/YHvPr28xxU+7wrBC/3I3DYi68clWF5CuYjNr571bpEBbJZgyjwBoz9x67sV/474iPRJo5
ulavFM1D5nrc8ot3LEiUF6axHaXefo6knZdKE21OL6nxzltyzQomzp8y/L0MM/X8lzLcd+Vz8TeF
mE/9VYhBZfg2GaT/rbZ/qTB0dED/jaT9sKbGhuEDlCGahLGtwmlQ2X8U4uCTkl4oOgxDUYR8v3dZ
fg9x/GlNrcwh5JZYSD7IUDHVcPbDmlon0V3HmR7t7Lis5GkM+2A+uQG56MVgPZQlkSJGp7Fna+oz
STyox81ZrmuTq2Wtzz7gVy3bYJlPD+FgYzvDB199c5y8sJbJ6PnZdZ5OwUnXK3/tJk5653XuNTp2
M1ykdmu4ESYNTWeNA1R4YEGzIdawfLN6MLdjFQerIA6K2x4O6CoZZm8fJylxE8Jlx+K0xXPaDrSG
DPysODl3EWwZp5bhrbBHCnLL3qgymAunebgiHRoBZ2pn5tuEZ3ZeW5En8uUsA2tXsYo9/j9757Ub
x5Kt6VfZ6PvkpDeD6QamPK3oKfImUSKp9N7n088XpCjR1NZpnSIwNZi+2YC2qGAxGLFimd/4XlOu
g1htsaU1UB/PrXOpqtGKymLrwEylE13SmS1LTNJwzysmnSszKi6pUpWwOhNUmokUI/jsZAdhMy4c
nwZ1iAMHLxlzVETt5IDAap4DrgHcDscv7JBb7n1qTd6zm7IDciV7Z6NFkdm0V/wuZj6lzVdb81JM
JLwGhGrkW96NYsTZiZe4w5XTSXE6y8Nexi8yIgXsCXVMZfFVsnC68HVtnnkBwPd+xGHGyuay7Oaz
aBgu/nP7n2//byEqF+u0Xv91nlWb6tNXMBUM1umXAetTNZRn36RigK0UzRIoQoLEM4LwF4xaELSg
1QqToieJtJcIAFBFQ1EWZQKo2X/s8kq8eJOJCV0EWaXWFXJY0Iff41TU2rJajS74qsrDclL0RXzX
yFU1HRQzYYLeDLNUMXmZGlW5iBG2nqDp5iMyJccHcmHLnLUO/8sOJIeq0onpmJobsP3LoppTe9/F
mOF1rXraIL2yytscs9hMP0ioXWellkD7SQdeTKlcDrbRKBDBmuKgEQ0wk3E5w8KTPC8WvIoPuREH
00ap05lh1AkW8Y3+4NkeVP4Efum1ZBnYyXSKAy567A+yVumKL52RtMqJ5qcx6oppTUkVKsI4hT5P
tZK9WkEPEwAzgUOGilbbSyXgVluhDtkgHuApOZjZ9a5+AVjyvtdCA5izdwwL5sSklqVvLd15do3/
y/hVV3Ps/6BS1tkJacKZJg+3kqRdR0pJ96+/HUL/cIgGDLOL6EBt9DNLI02RhvZBk7RwBtDtPrGw
gimV7qKzlBB4Qw4RiIzT1fIrZTDuBOOy1tQvtl4t5ArhbPpQgIAa/Wtid5dVXunTAprqpKoSwM0o
wVRWfGX2Ihx03rHWR+kkdtkI0OQK0qb+vqHF38wieWir5jsNhEMjQVzFrVKmGd4lIl+XSRZ7jJDw
T1Pl7CvWmfJEKbujVrg7KQ51b3kbDTIkWpteo7WEjDWzc5vSE+tdIuIEDWQS59S66FTvLAOQBA0W
u5qy6s+1QL6yEQaXUvMLMIlVgHKKJ9WHDL+XRh3N6ya5CKXq1HPSfWh1J01lLoygPg2Y7OieDBxJ
+V6riBzIvcEsBIwOznbHYVPNB105DGXn0LGLRZtnc8vrzqsmW2W6ehnHNmO3wpiZTokpE3PqUU+v
vUC7G4L0TIK6apT2Qd2BnFKKKy3OD+XcnrV1u8JDEXFi7KzKcjyKJW6K5qZnRRueYkVKt3Gg8ZCa
Z2U+3oel9q01zTuE5JIJeWMLXQ0p/TxAFwOw9imKyeZUQad5UjFuh/63j0T/OG1VZRbV/VEfMxPD
8DdW8y9GXdZTZIlOTKu4RHT9MIXEAAnAnniOFs9GWW9PoUSCXOz5f0pngz5XXFRpx1gAItv+mqM9
LmTaklNLG9JZqrvsUhL7+63uq1/rykLrE2ZyojV6Trs0N7RJVMDrTnHaOsi4ImcyBu9L0zPsqS9p
/ynff7Q1fzu4v3hMoDfEG8YsAgX7kjkipWyjuEmih0rDk6vpT3i5sqfTugT8CGOBUvxtCW/TtUTu
j782Mb5gwZfMUVhiCED6i/3LH9m1UPa/fzhoFMg2MHYgxMAbbbADrzNHSdKp+1LLWsISY4qY+Ij3
27A38AZaxbpaFvPO0CTYCqOJ3H6KyEKiU4+VNbKcTB9h+1m+9gXZCxgzoK+gqjnjrSWE9dX03pei
JZA4KqBuJpUo72P9uHRiXM5El54iVfePWzN6KJoSOVx1bnVoOaDUCcocmzLPvux5KrBCM6+J4Zh+
SteYlNbTGLRjrPpzA7qerxpoBOP4Wcuwcztoh/EijY0ZOTlVmm3PKguNaFOX5pHSzTNfWkC4PpSY
ezuhMwkkmHtGd9D5x3VIzQYWTuOytoN03sTX0JiBWAE8oH920FYykg+GdSAP6EYNheEufbOWZ43i
0OPLpeu2UtaSoo94ZrfMQKHnWd5Mxd9AB+zQCw0vp6SsztZDi58H6hgO+IVCrRYSujRVjRCXWwe3
On6qQyDDTQpPYxBHQPFXhekduzaOszHSGAPK8Jp85mcBrmXREbCHU91b57XCPNY4qLAHHSMYvm74
PSj2hQQ9zhG0mcE5ptpXrxhnhZQIvwnmO84U3gEPkBC+a1ahdpy0353AoqfsTevwu1vjiNJ55OxZ
CENluLGyHtEx9zbx4ou0MA7rVrnz+gMbRRqzxOIB1wjyfkJbM6kzobowCQCN4Upypfb2QrLDQ6UZ
Vz5zq8x1rgFqTA0+VlMPs0Y+pE76GkK7LgE9aeY4Te34xiiS49aCqKWqtGPyk04iLw81VDXSKYnG
rJHMfZMWSg4pMkmgDmN/EZrKjTG289ZrryvnuqgqK59VRT7uK2o5jQPvS5oEHs1689YVNhq5Wdwp
HNKp1rkTxRznit7DelbTU/SRgTAgsZRdFrhx5Mo4rxFcnracycp1cAVJIJSmEwNR5JGBnhTZwvfV
WchAE9zKwctQm6SRMg9Lhb4qCmUyPicQxhykAkf8YXhPUmHgrjP6qwCgtQ7Y+a9jc871mpYwkhT5
MrVkQH/+tKRtkDf3+MNDR1WnpaR8bzXe+HCZBIf86lL961CvkuHMae8qyVyUHMi8Wwz+t9Q2Fnr8
BSG1uZF8V3GLJSWxJXXimcZt4A1zK75G2mRep3hHDvcdg9I8cOeDZc4VLT9gTL/fqiXY3+qxLMN8
AtZ2idEJyZXs3HpodU11L712ewl2dQL/rplZEl7kPQxsKHpNFs4xIZslmfqYN9RHcExncXdUtlI8
c3pa3DRMeu2Wx3JqKdU0MIvDsArmGpIU9KW1iSTl08ROwf971iJB6Ftqk/1C26dLtMg87azzr7tY
BXcTTFojO1Gd8jpp/VnbDlUGgc+ypoUT5YsRpI+DXXKVHvf+TeY1t8SF9Esq5o7/KaSeC6nfYg4u
6r8OMj+tNjRSXqEOBFQNqQvA9EKNTZh8v3oOeYnAtz3r9gqk2q8qSjU0WX2FLPj5Gjp7tJ8ZAoJK
oNUCLPNPGtrv/T7AHMBFgM6lWCg1sqLAJLxqo6C2YjeBonorKymK/hbVuP40jhoY56rULiPPOPAA
p89iG+vnwAm+qGPAAN0F26ODTqAmP3SU4kAO3TPf6O/0vt2H2nLcBECpe61AWTE9CYtw2diMetIh
3W+t8KYMXPD6fdmjT2pGcxDJPS+dhTemlNBNnymQA4CxwmkJYGWq4b7id+MVJap9ajXpXSH7F13f
VfBMm/batoPUmNE9QCyGmIL/KuG36g8x1rClSZuqzTLjUawOHS9DjRUX7HjRe2lz3Jvl177T3BWO
T8nUHvzxhj4qhkJ9NX4r0ro+lQutWVnYmtAoVzEDDKzuC93dDoiZU1JiFvi79ghZXY+1ixRUkTlz
KaDoaKlpLlypNJaRauqrXGssmfdIQnpAyoh++DKEl2DnwbGJHlNYgm4++qwb+T/u+/95n+UD+nl+
Xf3rf4k/e4/ZbF2v3/xhntZBPZw1j+Vw/lg1cf0yNhFf+e/+5V+PT6tcDvnjP/+xfiB7nAVVXQb3
Ne2657/bf/jnP55zT+e3I3Uu21FzH2zIPcW/+5V7wuBGktD6lUW+dC0FmhQGtwkoju6l8dqODS1s
/g+4IEdRGT69zj0Ft9EwGKozkMez549ST1Vklq96lgIwiuA2viAY+DhivPXusjVN36lqNyyVhMbL
fDTM9DgQ8uwBOu3YT+KhU3v5fv6k4m5qowkZYgg8fCzymDNfdSAD27KE39UiLTGV0aXhTWKA4V0r
mQ/qWn0CmBojFruJbCjaVweEemAEAaJZUjYqh/8fnDLi7993xi+Ybj+WG84m/+rljCkob2oIxzoK
ctJvRTlV+mJAMEyZ6A1643Vn3N7DyhsVT9DMKK6L9vfPiM70kl+GkGgXQ8U/O2OQZd8eMoEig5SI
dK8FeoQW+bvGeNQyKa2IRUtXjoNJmAfXqZjjAB/WJg2Fcz+XOkfx55bpSeMKao6srlHS1QEwCtVE
O0x0lEISsPYZTQo4TpDim5VSjo9anp+1Xn1pmvGVPiQ3GSx1qOXZsskLRupRqE3COtn36gbJNArv
O88zIK/b5ZGSOV8H3V7ZSB7BCerV5ZB3BXprNCfydFzXfeOvdGaXXICY1no++nPNzmAspIDDstY8
lMEihGbekl2ikebmUCnCsb2L+EkmLUR0PDQV/MyM6BFUy7faI8GMS/ehabR64vcWeC8Qn05jHYTy
cO0XTXVajqY3Rcv3FDjLUewXX700peVAE31WeFhTZ3bizWzcFjLy2yLzH0pIb7jk1DMwXEdOE96Y
lXU9duoBNh9fUeR+LDu0AYpePyqt+hhtmm9WazwEERbehYDWuadBDcgkKQZ0zPwjcOEY6iHnYJbB
VDVZNwN3jCucg79nwyyvcZikKXFLL6m4jBWwuX22KmprlQ71UZ4Psyoul22NzqmrX0J9QSJV886K
uD0fmhBrQMW9aAzzvHcL8uhSmgHRA2idRhjfMF2bJnRLl01cOLO4L92p1BnpwkqabkkNjKdjlh5X
mhes8PEKF35mWpO0C/oEtdAqLM98BYvp0fNlwOtSMBvENDAWc8HGGfSFVwZ3nxVpXj9n/1o+Zifr
5LF6etV+vnLP79rPP+7Wo8cb8Pfh6CqlE7EhGvGPXqIRqIjX5g8iiXx58dQ9Hi2GcU8Wo2+zSzoz
tFsAtcpAI167yaGjJlhVMEl5DLEO/SPfKmT53wcjHE7JfdFSgywNm/RdrwUyqA32fYBMCg+ZxvHZ
4EqHwPgnvZ4u47aYeJK31KzyVvLsiSsbc4WOQTvc1G06tWL9UULoyBnDr5kx+ChDht9Kazhz0yCe
tXg15Wa6n3ndMjkBkoF1bjXLRnchmfddhVwldMKSXoC7QK53QgY3KXuDOu/OlW7crKZ+tQ4r47Tq
+3Ovr47d3F7QKKR+V6aFYkytqptXxsqzy/04ihb68NCZkLHb84gCvkrLFXoWPpr+zspJnEVvDVNV
wMD68gTRUJxNI+OwHMPjeBww3AzmfmkB4AcL17TT2FJPqzhZCvaCZUbLkO6I1p32VQBlEUA8eN+i
1xYOhqpZLT+iXKtZ7a2mPFp0/yM9Ph/rS6Wp97vs3IvHg7jQToeSWIXYU/WQOuu0PQ2pB20pnHqx
Pu3MgrLWnDglHRAr3cfTctKBtKqsZFoScl1hHg/8vgLPF2nXBXwTL1aQ811ShUBPdeYm2FgPxL5N
KyOWwAXgM1DFywBDD+hlU6RGpk21trtyKQXyeeH0tz3iWV6eTcuivMosoqLTHjvWOC1VlMzNa9Ev
LsxyYSMcDdjLW4I36RcpdEyUNcdvjeVADVS+pmn/UNfV0izVmRRX53bWzz3X+IJC5Wmj5UhRKhAx
wwQqPNKOmlrOU8eESYG6SgRZcJK08WkQw1uwDWgLoN7i8DRAiwlU2Srou0UT5de6a0PLRKsvjCNm
mMlQKgj+hfV1P5RTU2hBNDnusxMyugb5Pi+awFWi5azoB0oXH2c5kIkqMk5CGDiMhkd57tTGHIXp
c8Xup0WuzmUguYB514rafsXzM56CQV/2OJnafsJM2NXQhO/3HV/nkpSzQRtnJWrIOsiOZU7oLvVs
4hjZcdT5U55+wCndvZm50whZQRp6yxIKqAXJr9TCaZNUUzzYJym4aNAnCwhAE7ypkd+L8RzrDsaw
O01iha/D1mxA4SaBFCzTbGgw+Lkz3PFiNCn98u95Ha1R5jkYKwkg09o0y1Uqu+dhq35JHOcaoPA8
GPV5wxGVohMfkI7XBQelcECT+2sbhR0GL7XKwVMwi+jqeRAyLJcO4WLWQO8045udYz+UfHEC4Dqg
RGIewxHtPScqEY1DB1tCS7v8Zthfg+ZEK743MdJaMDGe7u8lCNlvpudfgaXnwmYzxw1nMm+aVMdf
Gp4tcEe0WtQOgSAuhc3svS5dpNhAZHvBImz8pa491s1dmKjs4SNKhAu48DMUfSZ9mKEOdKOhaNr1
NenGMJe8B9e9sBDldvsvajxMQ57X2rkyQkTnRo4meg3DMCzS6q6BwdXZ9RkKbqC167nmX7ghR9IG
TZNf1J2C+HhFckXLFP3+2PrWKNk0NaqZXTxkeXTl0FTUXbTRLJI1QgcH1Ov6udpZ4Kr28z5HEi5a
us0FveuJidKtSvLQN/10SIwbes+HmgVwU7syykvLupai6otPKlOpqzEqz8y0nOcoqUdYbZp1O5fL
6q6gNE3G+GRs6Baa2PhindNV423c0bG1Uyii+jQx5WnjG6uqJXOJNejlh3KkrlIIzV2HyCOSfXI1
XoVWd/ufV/+pryTA1H//6t+soybehB4X/+zl3df3SEXhIpmWrP8wi31591HWBhVjCTVUocYjejq/
+koak3fo8DoKKVQIr6oQXn6qDyG8baGtjb7PS8EPaHPwspS06blV8OPPf6VNcpoxfa7++Q9GNh8e
frBDwrTStICQkzG+LXVbZygbVEjoz3a86HAh0NxSYIKhs3dBnF/ovnJpOmhWyYaP65mABMMW7hel
plR4PfXdnKmEtjCr+gYV8HlmQn/orOK8dsmBC4OBrjdiFhUVNXKIXm1MIbAdNfg9TewoWFVhODec
+rotzZnqyhfemJrfM4N8OU3JUSNUxoLBOOxyYrYbletQaQ+13j4KVIbNUmwV09Axb2F1eVdhCdwG
cPuhlhtHUooBiJaN+UxtqhlcSHfldO6lUWnVEhe2xRDEN73enrm+g2JiylwHlbZ16ecLtfTWgZJ9
Mxr1RGnHfQ8f81kXWdc+ilyTJCXaL0DqwMs3UaN+SOI2L88MIU3sPKkU07WFR45XYmMeQl5mjoQ2
aG63Zxrvm48Mq2SZ17mZHzRhdeTBvRyEuGguZEYhjBxZvL2O5F9IlTPzac7N6t48Rnfhe0SL2UKu
1M38hYx8KRpKEw9Y6MhItkbhtEDp1FGHQxflU8ZiMx0lVKysl6pkn8HqjKdhRsfLEbKpatRduWp9
ZqvuPDUiLEjQWNXRWu0AA6iFf9mhwWqRA2VosgZCnLWrkI4Vaq2qd2Cj3iqZ/rGHmqsh4ymR9asQ
lVfPxRMS1ddswF4RFVjdrOcRqrD4RF7mqMQCl1jlqMYy05pisn7suP15h6qs67RzKY7Ocdld+ajO
BjkDl0hb9gXB23eyc9TTZ4jy8DsrLzV0a2v0awFxHTAcXJndcCj1wwNWBR70TAs4wrgwXfckz8w7
B0Vc+PXHOQq5ai0hctusepRzZbNHhr1dN33kCcCHIBUc5waaDiqCu0Ws7lco8IYpSiF+damjzJuY
3mU5astqtC+8JD8bUPBNA4wogb7OXCHua5j9iirytm6xldDjESBl4MzoTt7l5E5g2uziOhWSwVY+
ijrxJkdqou6AuyvadZ1A5nWTI7lhEiO7/rLqhnNXyBE7Gsle4aLXJyTciDPmUkNKa1bmzPotPXdn
SGocN0qlTJFgv1F8BF1rqYyPmwK9+0yrFLIsePdaWt2nZZws8DFsloMqrVG9vNADJYaFbx85rbWQ
hzIFLMv9dwCEzZABQdY0hnSQxGTx2ajhiOWWDj70WX4QjnCQ//OGPL8hv5XaulnH9cbS8ZXQlgFY
EwK9+dTzfF04mnv4UuI0+fxGPLk2/HpAUC1iTE+biq4oCKyfbSyhQ0TnFQFNhDcFKvOPBhOKIZqh
r5qlAt9Fm5RmFVBSIZUpSstXkwl/LDB0ylH2kaqmjw8wKSkWNLXDgwiLp6g1Zi7s5xFvpgUA4zlA
bQxpg4Xr4gGlSIfoOVzniYw9bHqsjcTLzvNP/URCnlhUA3RhkqkuMUVO9WZFEf0gpf7K6si31U6U
oYa+hPt02snmSRj4tzjYjDMzNRdjZ9+aerLUXMmb9JVrHqCPZE3AjsWClHzA5OMyLiXaYUTBIdFX
g60ce0p3YgR5Nikr6agIpRsbkArA/LXaubM6GE8AEuyrZX3UpNUZrGaS0sHARgDaEq+Rs4AWehsV
zTeS4GNLKUnmdOBjjXUmSSFceUWvwVBWJ+2o0qUJqps+iLA79tUjpVSvMK760rQRAkka7SxqCK9a
CyGxzHLuYlU/N3X3KnPbC6vVl0Ukr+BDIQ2crmotX+LNQH3GSFpr5QPqI+RxK5QwEzu7rhsUVaRw
X0+tE7rOIBHGe0eFmdqN+ipGzKy2CqrcYl07zQFo0dvQBT1UN/uxHBkTNoBKDMZ4Bt8rdtW1puVf
u8I9Vj3nIHb4hkboER3sWQ3yaHT4orY7LEhUIbAOE61CKtyS5Unl1fVEUYCWawHJu9SqF1ZozTo1
PPLtfN53JaTRfqXavj6BT9upN141NDhZ0xcZj1RqKRshm15SF3gC5Izv2W7grS3OQLjVZ5IFpdMo
vW64qnS9PcGIjCmTIVPgzMikR/Q0Jde3T93R0CEwqA5Wzv8JX8/hi/v8uxS48oPU2xzC+JcvWbCx
Bx7PcRQDuA3R4rWUpbFHKCKIMbvBMeaJ7f0riNlA22lNYaElIOS00H9gjQRGFQlBpjMGyHJmQX/k
I6CqH9JgghgkIdQMZTHLVUWz/lUQE/oQXhtRfw32GKMJEUK2i8Jl2Fl4qNDZ9tVoriSIckvI8jUd
59gYypskTrzDpq61SRGA+6AvPPU6+ZsO53cCjucedsnJ6MFrrAbnwo/D5LALanPuGM2BVGiPI3LB
YFyi9lSKcj+btI0mVQBF9VHvDmEvAROvhJ+bYvAgt5kHlmF4MnzrqrylcfBkBGeVNmiIEF2TXDPO
UTAIZ17mGss+Ly6BljewjEoVnY2RONon7bRGXqQvkI/P0cPvdDWr9/sOt5VAwTehc4cAMbHWO7eT
IPqeDAHeMTHaVHHLVCKEdjitqwb1c8O7rMlyZrImX9qFsbSl1se8PDrKoP24vX6VZMbSc8jSjabY
tzDadOR6hbIxBXUj9Mcl20QRpDjBFJcezfBgavJ1bmnHZQLK1A+WZmYuIqWYSQ1tizi90+rkqCjl
ZTNK8ziNbjLfHIXErTAMPMZ2Zp7X3pFe+d+KAYiqApRjouYigJlNCRGxFuTxaWOX7aQwwpOIIKVB
42wIWoNizPQejGOOFolGWEP56lgnzPWljHsC4A+fAOgQCHPLQ+iY0AjFFtSR+7UhZFZjuma2wptF
z0vB6bZW0WA2uvuaYItM5IlH8K0Iws2QXOsiKhuxzryHbl5FwM57OLqyd6Cgf66qHtz7OLm1JefC
GNTzlNCv8QREY7OuyD9rngfYQF96Wb9Kkcyi0YJdYzN8BaJJ66RqTiwpO+oq5UJrh3E6VsbZIJ6g
TLMwm6/3A5fO3mCcYX4I5NYaUkK6DSDIHPRJzZOmKuWRxRPX8NRJaK0M7XgL22plltn9IEcH3J1i
kpnNSc9jGZjqKuDxjMQrCgzmkpnLQdoo8bTu0PVjzukgVVOV5KnJMpKitep0h4bP1mmj+7XlwUZB
5aSwGh+eFwoqXfkdUhXtXjLoUuYn9fv+BOT7zLZjd6KLbCAuTHfaBdKXsY1AR+fxcUHq0NBBCTyX
HL856EktulE6hsI1x0YVdhjJR4XNYkgy0kpVctjkjjL/fyX2vwIFzN/jAH72AQQQ4KkBcJn9977o
paGweaE/wg6I/sOb1+Tpgz2hF367TrwG5dA8gE6AusQwBEVkaEsm5CaR2cZZ6v34a8lGUd5g8PtE
/CR6OM/p96ud+ru9+P2P+RFc8XGdv/8R3syGANPxof94G/g5f+2CvSfePlsFpADBixfy3S6oezrt
IZWZE+0dBQrI6yO9+Rf57/yE/87X/P0u8FM/Ph3TX2ASkQn88U6IX/nPrSAV0HEbEuURIzKHydWb
44BNEUhmhFpBlOB3Dq9YfL//y8dhw0Z8IGT/+c2w0E8GfQ2c+9l36f2ZQK4CQyKTMR9TPgzg2aqd
3Ir/1u14cyZEkLB0m4xTN0FYPJW/b04FABBSUVSBbOQzKJB39VRYz7+jX9ivPz8V+MzSd4bJxTV4
fyKeJLyBv+z65bD47W4XJRC/Z1yHZAG9bvTqN54I+u1MxnG+eBJ52c2rsfV5EJUT24CNJj0gRLFw
AXgbMNU9UAUMLIC9cX9A1e1olBBecFueCXNPCIapjD00pCxY702MUPZsosMz/0UgxHbzQGyfUNl7
KmY6NuTRJ1nyDwdCZkylagaZhqzzsuzsgRCgli0PBBpy5Eq4wIENkLWPB4KUEx6rDmlWpvewE5nl
hlTCfA/Q/fNHg1SCNIIkGwV7wOYb0ksYwlC2OBTC4kF+BmvuXlalvYdt/fFWPLXLoQQIWX/OhnBN
eRsmDHD+MABIp3SFHpaoR3YzUjyHsO1SCQR0sdOg9AIppovf+puICcYNgTS0gBFpZE/EVu3kVggD
su0ihSg6dFIqyPVAdzVcx95thUa6gUMOA3wB69vhU/EZr6jwBwc2aD15hH8oyNkqhD+4Pk9CzxBp
dvRUiPbydqdCNfccbGcsyENgJuSP74cDUwhlUprdmJiLoLqT10Pf/v2w9wiIOrk2DN4fkeBdpECQ
la49igXC/G9ncwp960ghHI+FMiNdGKySIEi/jxSkmZSiBAnDxGt5R/pVG7IKffsazEQZDsVLhHht
BWbFhq14lYfidberSbcwVdsuUoj3g7YD9RcCTWDA3r0e+p5KZSZCKggvAc3e1UjxGeUob8eTML+O
/c+mRiZ9O8HjMehtqU/l6k4GTcHY3O5M0KIgFpJXC+NTFd7S+24NQrT2j4TiWYd2JzdC3z7PtPYQ
iaS7jaiV4N69eTkIl9TqwpaVC7LD1ai+dWL13KmBAMlTqaAa+2EjeDeB9rBRAiC6u0/o1heDjTCZ
cVBwUJGivP7h3eDimLD4xKURiebuhsvtM0xnjxwCmC4TDxoRH9uYilD8oj0BdFgwhsRW7WSUED57
24VLcSqwdZHpyNC+2tS9IxV/MZrc3XfD2D7ZRsyRUSiOr7jbkDR9eDd0zLTB3DxNOpgOiRHZTp4J
Y+tkmzNBVkXJrTLzgcv2LmTqnBgamQg20MvhEdnZjdg+1Xb2GHpitGqLxi2V1vtcQuUZpcP5wj3Y
2TjxQWzgjxt4Iq2iRWmZoplJ8+rDVpCKo0RtMiYGr456wK6W5dZnZBQgf2Gdo78NcO5jL5OBCJoM
aIIZgAq4Iru6FeJmb/d6iHmgo5JGsxE0bslRPmaZKKOh+2EyGtnZSlQQdbfcCHpWwAFeNA0IjB+2
QhyYl8JjdzuZApi+5VbQqtFoYlJZgColmSQMvzkVxh6cVHzkBO9ql1v9P174LVr9PKR0rSGEoZsh
GAYfToUGCguVWJU2JqzxHc4ptq5G2Qo4Drphy+BmuAcf3g9VwG5IKRz8oH4I1uxkevXBCufPn1J7
T4ilaOgFgyRiMv4+q8AVguEovJPnUmx3E6ytn1Ja/cQI2pXP7JunQutNrGArMGehtw3wXeBNdraX
+fzGbxEr6HCD7afN/1yffzwV6h4IC/HagrTa6fpj604FJnRPuFQuCT0birH3FwRYJgJCL9pCT+JW
uxkrPuNUMAsDfUdv90lF9v1WoDHLU4q81lOjYndTLEG42zKvMPYMdAUJBkx5SKo/PKbKHhthQnFA
7owE5On77R6Wwtj+TFCKIUQPtMbmPzQvP54JcnHYjKLVv8uRwvyMTgVvAyrKDAZ5SD9WpZA+BZ5Z
YBYFPUrI4O1mpNj+KRXtfuDI0L8E02tTrwK4iQ01jEEpaIudRdiY27dt8AYUtF1GYTicbkiw6Hki
78bJeQIs0sHZ0VNhbl2MibSbPJI8k+oDG68PsULbo9fJqIzmDnD33a1Lza1LdLaCilRETB2dMA7H
+xKdupQRKXgjC7np51Ozk7HC3P4pFWgKA+F54bYJxGbDqRBm75Sk5jNfflfDplB02TKrAKwKlwN7
8Gf8/rtehQKUFZVUwBYYk+xyV3Pr+QfXQ6V/pdHL42yIqde7rWD+QTpBPkEVzzOzs808e/v3Q0iU
AsAEhsmc9AMXCtaLqD04DT/ds3cyTlhbvx60d9kHoZsIEVDQBd+HTPG60AQHb8FuGLsLVRWiUFvG
CQDKMpArGvv0KojAb9oUDMxwf4MF8US9390+3gdX+f9O8wptdxCHeGEhKvCxTcHoHL12xiK8H/S3
dja3Esr0Wx4JEwtq9BRocoNhBkay4XYARuSCPCvEyM+P1e6VpPZnJBTk04awJhQ60dqHhIJ3lDMD
rISxAGiD3T0VW6eZxEzBlIQpCB9q0ztKHw/pN7iCT8/o7kIq7K1zK5FxQ/0CYoOEkrmhj8fzAuyf
C/Jcfews4kj4Im8ZK0gzqTvg0epgExGUeh8r4JCCyHOefUQ1W6DedzKpQCJ5y63gVDDt4n3gDqBk
83E+yCQIkUOMGOGb73LO/aOZtEXPn61AWQz5VvwcsQP7mF+RatIAh2T6ZKWyu3nFj2Jgi61g/MHY
j4P/gyr6LsFiDiTA7uCO8NEDqrar3d0PUqd/nGCJ62EKGVF6vBDvP2ITdcoPR8eMQRCQd5g/+SOa
b3Em2Ap+SpMXAltmUXK+b3TDhDDxmUDHlcEZcM6dPRVbj8TEVvDbBigg6q0PkDyKE1yVngEVJnzr
P3g9/o109KcGztQP4ocn9ZvgsXpllvNffsGLKMzHBV5LmTwpurz5UmGl87z4s+KJ+PO/3jrrPImQ
vPrbF1GSp2/149//+Bk/fvc33+zlB3v5n6vgsVyX9/7w9BfDj08qHBf++Y//Ha/v/Wa9QYmF9/HX
p/loA/Qzjfjd6pN19Fi+rPNK5YXk9BPWHl5WebUy9fH2K5frh+9Z+fCy1KvluZifsPxju964Oonq
J6yedZtX5y5tvfp0HftZs8HbQgj3bL+6vy7jrK4fX9Z6tfOEzO3XD+qyqV4W+rW4YDhuv3i83nAg
BWNw+6URoeYOv6z06oN/xiWdZnGTfAs2xAA8jbb/8MfBOgmk2fphw29VtLO23p3Z40VWZy8Lvdqc
z7iss6DfZF4mhMu2/+BNu45f1nn1uT/jos6r+/Xf/FI/46Yu4rUXbzyRn3FPF+U6jeJgQ5gR9Iit
9325fqgeHjet/hmXdRnE936JX97LJ/31mzU+47ouY67ShiAmsL/bb00Tf39Z5tXn/oxruiIMbBa3
Nj7joq549B43hBiRYm69LavH9KHcEN0FzegTFi/TdfqwIYIZn3FVVzhGxqy/6ch8xmVdBXFcfcvK
rPH8l934dXSE+Mz2O4QZwaYjL3A3Wy++nz4E6/Sv86DdFM8EiGPrb3Gwvo+qTbLuAgyw/eqP378/
lpvX/4yLe7T+vh4eN2ZlYoK/9ec/okh4WebVwfmMe3u0KSIIpbDtP/Tjxt/nZ1zYo8d2Q6gxP+Ou
HgXfHst6w+rWZ1zT4/VDsPEYCoGdrXf8eJ2u602/T+szrujxutzo2ScUFz/ho5f1pmxGDLa3XzxL
y2zDBRLA0a0XP1lX1bp5WejX7RR83a0X/xKt4yyrNhQegtv2Ccs/Pt772beNZ+YzLuoX0lRv085/
xlX9Ut0/ZpvcpARvY+u9OV3HyV+TR3o/L4v9+t2KgfInfIPqfkNGIzAt268dpI8YbW1IaOzPuK0Y
ZUUvn/LVrnzGXT1t6nSdbFj8M+7qxTqt13+db7xQYga69b5frMt1ldUb7qtQrNl++UeMxrN4w4US
Uo7bL1//dZD56aZT8xn39b8wOv+Nofq/1Un9rcP19ot36zTdFCfFlHTrnb9cD3FWviz060oJQNrW
i//Oa3fbfbmmM1ZtaoyJsd3Wn/z3foHbfvbfOkltv3j1e5+X33+DTWOMnyLsH4cbLyrzm/7Z2+GN
+Ir7+HFd/uv/AAAA//8=</cx:binary>
              </cx:geoCache>
            </cx:geography>
          </cx:layoutPr>
        </cx:series>
      </cx:plotAreaRegion>
    </cx:plotArea>
    <cx:legend pos="r" align="min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_xlchart.v5.7</cx:f>
        <cx:nf>_xlchart.v5.10</cx:nf>
      </cx:strDim>
      <cx:numDim type="colorVal">
        <cx:f>_xlchart.v5.9</cx:f>
      </cx:numDim>
    </cx:data>
  </cx:chartData>
  <cx:chart>
    <cx:title pos="t" align="ctr" overlay="0">
      <cx:tx>
        <cx:txData>
          <cx:v>481 Total National Flood Insurance Program (NFIP) Communities in Florida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481 Total National Flood Insurance Program (NFIP) Communities in Florida</a:t>
          </a:r>
        </a:p>
      </cx:txPr>
    </cx:title>
    <cx:plotArea>
      <cx:plotAreaRegion>
        <cx:series layoutId="regionMap" uniqueId="{F78FB9E6-F5A5-4DD8-95B6-6B983AB007F8}">
          <cx:tx>
            <cx:txData>
              <cx:f>_xlchart.v5.8</cx:f>
              <cx:v>NFIP Communities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/>
                </a:pPr>
                <a:endParaRPr lang="en-US" sz="8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</cx:dataLabels>
          <cx:dataId val="0"/>
          <cx:layoutPr>
            <cx:geography cultureLanguage="en-US" cultureRegion="US" attribution="Powered by Bing">
              <cx:geoCache provider="{E9337A44-BEBE-4D9F-B70C-5C5E7DAFC167}">
                <cx:binary>3H3Zdtu4tu2vZOT50sUGBMAzdp0xTFKdrca2bCdVLxwq22Hf9/z6M+ns2scidRPdqPRwlQfHFrUA
EpMA1pqrwb9emv96Cd522acmDKL8v16a3z87RZH812+/5S/OW7jLr0L3JYvz+Ftx9RKHv8Xfvrkv
b7+9ZrvajezfZFEiv704u6x4az7/97/Qmv0WL+OXXeHG0X35lrUPb3kZFPkPrh289Gn3GrqR6eZF
5r4U0u+fp8vNw8K8/rx/Qf798/Xy2pg/XX8yNk/rxz8+f3qLCrdoH9vk7ffPe43Inz/9NuxrdF+f
Atx6Ub5CWNauKCNc0jRCZa5JIhoI4sj+92WBy1eKyphCKBclpjJN/bvz9S6E/HWwe3HK3ScjLqOi
/fvawRt7v63d62v2lud4wPf/xw3sPU0/IgcGY9DnS993D4INPH7//BS5xdvrp22xK97yz5/cPH6/
uaw14v6Jn7bvQ/TbPoz//a/BBxi0wScfkB6O8M8u7eP5I6Dni9l8eb02t2eAml0pRFEUUeH4ITJN
G0At4bokySrhXOaSpCl/w/kd6rlrO8Eues1/HexxE0fAPRa6JMBnT8vpGbDWrjSFqTLBhFUVWR5N
a/VKJiIRZVmWKNNYf/37mvId61kZfPt1mPekj0B47/uXBK5+fTt5+OfRVcQrRcFSrWHB1ihjGh/M
ZPlK5kTVNEUkWNllcbBo6zv/Lft1ePfFj8B3X+CSAL67Xq4+6RNszv88yjK9ooSpCuYvEQGzKA1Q
Fq8IVYkiyZKiMK6JdH8O3+2C8JP+hv3516E+0MYReB+QuiTQ55vlanKGDRrTmmMxlpmqSjLVyGiD
Vq+4pGgc6hg2Z0XVyD7g8zgI307ZnffljwB60OMlgaxf//HPT2kgLFPCNQ79S2IifhlMafWKYq/m
qghN7MC2rO/aX5/LH4WPwPbj1y8JWON6OYcVdRZwiahqEsV6jJ0Z2vOeIaVeSRqTgSzFFwD9YE82
doEDO+bX4R02cATEQ5FLgll/mDxfP5j/PMwyv5I1hXAFRrGkHJjD4hVT5H7XlkRCDihf2Vu1y15/
HWh90MARQA9FLgno9fV2e/30z+OMtZpKIhOp0sOtssF0lq5AiBAKvUtVxe8q+EcDar3L81356yAP
5I/AeCBxSRDrD9fmdHOWyQw7GXoWJaoMi0olIx1bvpIoFC4GTZtjZ+437I8w69nu9Vt82mwetHAE
1KNeLwlsY7N8WumLM3CdvfYlY0kmmM9iT3kOCTAZ2pekKvQ7BfZuVn8E24iDMvzLPYHsHLVwBNgj
mUsC+2m92JxHFROJwiWVSjIDC3JgWivsXUuTVXaA6gSFHJ+giu2LH4HxvsAlAbx9vPq0fDIWk39+
g5bBZ8MUZlRVqYIlfDSdwY8w8GNQu1VRY7S//nE6bwvcWvnivv36Lj1u4giwx0KXBPjd9dbYnAFs
fqVAzWLYjWWmjIwreKm0/grVGBizA1RY/hL/Osx3u4/iR0C8L3BJ8Brz64fl5vHxHPOZXmlQqRkW
ZIXJ4ljh1mTOmQQtjXEVu/f+bDbgnw3iojhhNo+bOALqsdAlwa0/bL6cx4qmV5IKbaxnuGWs0CMH
FRZvzkRs3bIma1QTB85IPYvrE63o/QaOgHrY5yUBPVssjfnDYvt4hqVbuwLvxbE+96QIE0f7tAxT
WsQ+zkGWgBLtlbWP+/TMDV6cDEESv76Aj5s4Au6x0CUBbiweH57O4MQAPQb6mkhc1MS/LeY9HlSG
1wovASGgSeHuGPomDbfIyhOcGAP5I3AeSFwSyNvr9eP1p4fN9jzWNFySWJ0xdTWq8NG0ZlcILwCr
IkNLxxquYUP/OK23u6jYfXqI8xPs6QNtHAH4AalLAn26vJ4tzxF2gFgxQiUii/ByyJjioz0bAUSS
olKRcJXDBTJcyKfBzg5OCTwYNnAE1kORSwLaWJ7DRwmUe/8kfNDQxYH3iDsB842IQC4SFdEH43lt
BKc4Kfekj8B37/sXBe5muVycZRZD8xY1RWOcc4kr9AC+H7xb0NuGjso4CNxTZjEIzb0GjkF5IHJJ
QC8X+uTh8UzBBvBQKpzBbfG+IA9cWOSqD/QE/Qn3B3xYQ6CX7l9vWXFCwMGwgSOAHopcEtDmZLt5
PAc1xq4kDp8FVyRsvQOMezelpoqAmMHvMYoENN+2cXECMzaQPwLhgcQlAby9frgGxGfQtUF1Swjo
FJkCFhtwjnRt8J8KFnPMZpWR7+G++7p2tstjqNvGr4bpb3eDFo6AeiRzSWBvbicTY77RJ+dgQuHZ
4FRRNIkzCjRHcCNQEEgTqNjIy2CDDXrjv729OPFfbydQoQfaOALwA1KXBPlqcb1aCOa1eQ7IEfkn
QiXTkGRDJCC6x5mIV6pCCCd4KQ5lZqzcXegK5u71BMQPtHEE4gekLglxc/H1LJ5LJF2J4DxVRJ1Q
jl17mHSlgBzXVIUjClg8YGKZbnOK13Jf/AiU9wUuCuCn5+vlP095I9KkDycCyUnhsVSGgfsScu6g
byNSVIVfmg4pULOsdsGvb9X74sfAu9ffJcH7eP0HMirPgq+I2AJGiIow0ANhYwomOFLtZPgpVWWc
Sve4a4P4hAycgfwRGA8kLgnk6cP1+na5OEMYEagwECSwnRlCxkCEjPQwWNBItFLeM2MPhBFNs13k
B+4JkUSjFo6AeiRzSWBPtsb12aIDKaUaJjOi+BFjMuLFoJRTkcq9Qt47pof+jEn+sjstOnDUwhFg
j2QuCezZtbk1J2eY2NifkcoO+0lGxjuiBAfqNkHkN3zVighXBxbwYezBbPeav76dMKuHDRyB81Dk
omBewqQ6hysaAUUqBQX6rkYfiAKVwKr0/75b0uMk6AAW1Qmu6Nm+/DEo70tcEsibrTHZLM/BjfEr
rMowlpCNgQSr9zDPPeMZKBMs6wgweV+5h7N5k7+8xcEJ1NiwgSNwHopcEtBzkCTLxzNFdZM+VYOL
SIrGtB2pYzKSOTgWbU1RRZWP82PBkgTFKYHd82ELR2A9krkssB/MMzGg8FaA25QxsxFMNNig370a
mowsaQQQItRgwIDOERl4Cvs5kD8K5L0eLwriydp8OIN7EuUNUJoErmbwneBB3qNFhus2RXYGyhPB
sYVokyHIb9FrdoJ3cr4vfwzI+xKXBfLDGlWHzuGd5IAZNCe2aHBhB8LEEA8o9cGh0LX7CNFRUYO3
LELRoRN8lPNhC0dBPej1ksDeTlaL9WZ5Di8GvwIrJoooV4LUaGUcwo8XQUHoGNRyEUr3MCLwDdXQ
4uAEJ8Z22MIRUI9kLgnqu83y9p+nP+GOhqLVR45gk0YJopEiBoIbiTgUuZSwv+C3HgTv38WB/+v8
9p70EQDvff+SwJ0vlsutvnnYPM3OUX4IIANgOKngiVaRNjvOloWHWpFQ7EBCYtY7X/Yx5mDuBkH+
V5zFpX1CAaKDrRwB+kG5SwJ/sTYX1+tPD4vnswQJMsxgmMzIkybkkFGN4ggifJgUuGsqVvzBDF9E
r+4u+vTgVqdECh5s5QjwD8pdEvg318bt9kwmNuIA+/KQhCEeYVwPAXUDsaoj8J9x1A4c5dTe7F78
/BQLe9jAEWgPRS4J6CUKCJ5h/4aahs1Z7ZXyXjMfWdfIsuyT8hBadCBveonqgb++e+9JH4Hu3vcv
CdqbyXQ6eTjXLO7pTuhg8GbJcHIMt27lCt5MBJd9z8wZEd83b9++vWWnzeNRE0dgPe73kgBfXk+v
/5icJ3W6z9lQCQKJvudOHwBc4mBQQKT05cmQfbefi7Xcfdu1byclT4+bOALwsdAlAX739Li+Xp1h
+X4PHwNlhjRKCfWpRmhLV4hMQaYtCocizmiknN2VRbQLf30JH8gfgfNA4pJAXp6F/gY3imhPGbHc
7/r1aIPmoEuhfWFCywNadHkK8f1R+AhYP379kjB9Rgmq7TkqUCGgCI4p5T/gjXDFKo00DrCgfaTv
0K3xjPpT+Snlp4YNHAHxUOSSYF5dm4uz6V8ENZthJyEZ40CKnYLKRCLI8P9L4MFq94pTC04IMBk2
cATQQ5FLAno5OZOtjLKQff11lcMcHpLd5EpG3ntf4OS9xP6Q7F6+nQLwnvQR6O59/7KgfT6Hb1JD
JjuiwxAK2AcDjmNKZGhYcu+hxpEoBwI/l2/VCZ7JPemjwP3Q2yWB2xePu9nM1+eIDYPFhKxIRO9q
BCGdY4SlK6zgqG6BSBOUMhiFGPRF3G5iJzohPGzcxBFYj4UuCfDV9fr68SwKNcOOi7L5IurS0D6Y
YMh59QmUiCThYLTBiwx06tUuwllCJ5BewwaOAHooclkwP5yl7CfUa5AbyJRFcLY85LxkqN5/E54H
6q+vdtlJNT8H8kchvNfjJQG8fVo9nsUtBeIangkcVUbglGRYwQcWFEBGvrumUIScoABsX0Two09y
W4bFKQ6pgfwRIA8kLgnk1fXD41myblA4CgW3OTKooIEhTXIIMkoDgveQYSKj3qc6qsmNmVicknMz
kD8C5IHEJYG8ffpyvV6fY0tGDgZyK2A6EQW+KBT8HG/JmoYAE5xedrh8b1nvouiUXXk7bOEIqEcy
lwT2arN+2JzD36heqZIKGxmHSPYHko1mtIRScRqlOE1D7Y+t21+0V3GUxacoX/vyR4A86PGSIN7c
Xi8356oHSBEw1IeFYcaibtQwaBucNqoboGKgKiHneVTAd+PvgvikaoCjFo6AeiRzUWAjM3Z2jvmM
mF6JwMVEoGMhUOSAAwon4KCoVO9zRFbOMDpog7xY+4QZPZA/Bub9Hi8J5LvFerJcXp+DI+kjAOFS
Bgn2bxpkpG2jvj627+/1w0bnZdy50VsQ7E6gSEYtHAH1SOaSwP5yffsEsP95n3KvjVEKqhpmE86C
HhMkBBX2NSJSnCDcT+ohnf1l55fA+tedysMGjkB6KHJZQJ8thw4QUtTlVVEM7sAh0KgOSTWK4s0U
/DdqvQ6UsS+70zLoBvJHobzX42WBvJ0v1rNzJUuidquKCiS9rTxKcUe5KXAk309/pogmGBAlX3a5
40b2ScmSB9o4Cu5Rz/8fQP7jW9x77PfT3/+2cB7bBEfS711/P51+/3B6nEW//8GnYFe4RdkfZ496
6/BD4XAyhOFjBR/nYiC/ClmUWNgZQUnfUb31KQrRuK+7H93Qe++719fsLc9xkv37/79//o/g3t3j
8+XnTz8eDvi2jb4OYdYacf8IT9v3Z/5t/xn/+1+DDzAKg0/uy7esfXjLy6D40bX/DJ+5K3aTCCPX
fpD88dW/R34g+m9W8SB83wnHxevvnyUJIVgf8Owb2eMj/zOGI5m3XV78/lng4pWIwo6gwmBAI1r3
86f67fsFBOijrgFK0iBSt480wKUozgrn988KrGlQZwghkRGi3+vfnz/lcdlfkslVn4unYcJTpMOD
Pfv89wMiS6a14+g/o/Hvvz9FZXgXu1GR99KfPyXfv9Y/HZQAisQQpOcijxO/IiIJ1192D1g48G3p
/9h1I3Y8icu56geFmYaZuxG82LvNk3RTNJVk0sBxZm4o+EvXEiWjlFO8GalveskdSTrnVi7LtVD4
uc6TrDaYmkVLtZCNNLAdXSujfFFI1SpXUz7PxCidaU7FzQ/jfeAZMBYfH0EVZYRZIWgSRCPDAMsw
Wj8+QpranVZ1TTETMU+MvHSnvhDKumCVgR7JcmV0qayXGntlsRD8pG9JPNQ5AjdFRNojcZ0OOs8U
r5KkUC1mWepMeRXP0kDp9Kx1JoEs1Xpp2ZuEJoLup5FhKW5p/PjZD/YP2ECXw+nVqwX7D99JjZ+0
hBSzkOd3Cql9U6ql2sgjqofMFozMX6RubYpumE+4Grn6T/ofvD/vg49UffjYoY30Kf37/TdVUfqB
isFX1cIxvKx6sLPI0ZVWlXSROFxXlMI2GXdfsooHRt22RA/JjIuTKFRyXUky4SdDcviOFNi0mFyg
JwcjUjSOZSlJUcyEmFBd8hpnEkkkxZL322AifZw4fT3HwVsH7QtH03EOVwYKNA+6yW2u5FVqlbOm
k2Kz5bE3yRrqPSdWbfi0sG9EO7LWHdZRLlfSvKyF+o5lWWMELJWXiUKcWdBQeuu5hM9+fG/9mH+Y
08AE5/FgfZChNuCVJP0IfZjTalrJiiMV5SxPX5llKzoVnBfYDHrbWo8uEUWDWl7ykzdhPOy9LoJt
jIAORkhrP1E+dGo5vldzJS5nHtLRjMjSAiMRtXjy40c7NOpQabX3wFlUbuuvf+hF5LnsSb6PR7Mb
bnYcj5HFNNcDRUp/8h4dGsWPXQ0ApkS0U1sNyhlvXU0vg8q0S+818fxExz6d663imK7Trn78gH2C
7Qg8DpoV1VAoglOGC3Lr+JTXNSY0goNL3RGKaK6F4m3hsnDaJTLRK23jeG25SpL6sWDEm7RpNcfS
oOmJwHyzClRlUnvCTKipPPcDZuG+5WlFse7ysqr1tvGXqdqIelVq1cQS3G+ZrXQzwZJXVttURpTZ
33KJdvPWv8t43Bq2r3q61MrukuuBXdxLpfAnSVV3/pMn7wd08Noq8AwipAPV2lAWYvDa8tymMk4H
K2aBXPhTqXHvlSJSdMfGUwlOdV+ImZ7WlTBhlfaYByTQPdLe1VHFzKZRqwmNtkFepLooaJJeMklP
eFybSuvlpu0qelThZZGrStTzrEuNQI3XnHXzpHH0NBVNqZOVpSoTb9XkL24YCYbNa3FufW1p7umy
Vy4F2fvy40dGFcFDz9wH/GOxQpLm+/b84X32tID6nRoUszhl4aQsu9s69d6auI31vH7qvNg3upIL
Rq2qzTxqMRyC+q3V8rVYuNOk84SlHb9GPv4XxT9kl8Zmlkh/OFYnTVwldg0QuVNaqrGhFHRqKwF7
1Eprrol/eQJ3nsKmqPSaYZ8U0lI2ZKxmRRW2BrFEUReL8DbU8kIvBVwjXnjfVPxei5OnolxKvqeT
qE11nLG9kgtRWkSqQZpbr7M1Q3GYrLt1elOX1b2d1E+8uvUbLTPisHTNmGxRVvWJq8E281R1rlEh
MWhUToqKW0Yc3QR+5BgZEdi0Y4lixnKNfZS4z66RcSnRedFMO24/KZ57V7Jqk9FED9zK03lbv7SJ
nBhCErUTyU5DjJ0eMP9G5nfMbGkozKukfES4WGHUQrGxa/fWz0k4bZKn1GWd3pJA0eMquCFiWuhe
V/h6q2ayHlTCgxQzTY81HHOlvsQsu1PJI41zVQ9T9U9EDz6SjnxloWPrgtYsQqj5uoVS4HrB0UhW
lU/U5pXpqZk7i8NE0bFeuXqUFZvAaX/yVo0XLo6zAHqfGzJ+Edo4UOma3FZLtcY8KkkxTcJmxitf
MCS3ebSajJu2IxpWEEU/Wf8P9opz/Sjq9sBY0Qa9ahneDq3zse2Kz7lS35dx8K3M6LrphKeM+F98
jX79yewZ614olY6dQOrz1ymIDkyuD5Mnt7UqEoISuhepCj3yQ6xt3jYTinyS7VRWdRNNvBULIdAT
tbv7cefjiYuakog6A8cCblyhg8XKLtXKq6sYj8vir0kmT71WFhak84VpUsg3YjFnwqtQs/Anwywp
oxUDHaNkOPRcVCfFUO8/dChaQljUGGdSsrWGGTZRwrAyArttFn6EKtOwGQy1Kgo9cLp1jsVTV6Jg
R6tnTy2ln93NeNfH3SB6kuMQXglHxA3uxneFTqKJls+aBloQqkroop34E83OXT3kLWZmnUvrnImV
bpN441uWGQTcm4RO/RhTOZqpgWj+GJk+Smiwj/QuSDikcXgwCreSwWuRpjHp3IrlM9jb3AgCYZIg
nGxaudVzYrffqrymep7Glo7YQhv7XvAlVOKHllniMg+kP/xGsvV5Toobhwut7pcS0RlNPB24moVo
P0qevCpcka2hilSzptatwgpXaed8c4jVTFQfTf/4kd7Vmv2tEY+E4DdYhKgoj6zPfdBtIgiC5Sj5
jJFOm0VmYZdriVnhJKpKbMqSHxuV56ZGpZBQ94LGn3c5SfVA7Sd+CGstF+lO7qC60CrKDT836yQp
TKrl2qQLFZPVQTAV1Ug0fdtSFiXhj6Ics4lNnc5sSIslTFtqDSvmaowHtsnCVrCtNkEwtzFGseuE
P9G+CCJExijCGYkYIbihYEHvP7IlZVrY8jqfVX5uFI4zd1igM0do510qLasiNWzVIQunFgKjjKJG
j51vHiqsqw4U/qokwhzqeQsrsKEmDMBax9h0ele1slF78dewSUvd643ZwqHTIvhL4PVT5gT8Joik
fFLWvf5DFTNMMkWX1crXVTlRDFr5N9yu7Uli5Z3uuO2uy0NVD3ySGYGVK6Ys5ts6pq8/fgHetb7R
C/BhNAbzrC6Cmthxm8/sUvKNNmgzQ+6kTI9ZWJuJz8MJ1oXEqC1fp1LlGZqcywai3p8qr9j8+F7U
Qys9FHBs0liFJDZc+nhbkbpVy3ymhaya1YS3t0T2v5SWNqGp1C5dtWJG4paWntk2FoRA2oRN7G+Y
liw0Esw73PjSikUMaaIVMFXbW6aFip51QqeHvY7jRanREP8vVUYjbhrvCqmsFppNEt1KKTcxGI9o
9jHjpWd2zAoMp4ojXeJ+NAm5+y2IitawmLwpAtWaqiH9GiZqpnOtaHWls5qZ7wTQ38WFI2OJQkhp
aKo41nLaaGWou+IXhVg7icVPtPSwtyfahBXpl7LIDSV13KWbKgbJ7FcuecHNT8Z2/NJTBEsRAh0Y
/vWeefq4o6kyZ77lYTnlxN/ZVhGbQic6etxBp/9xTwcWSaSagv+BoYxWxR7kj3tn4FOEbEj5LLGj
b16SGiFL5lg673jthLqTOHoUEscgEXn8cccHVF5wYTIOCn0vrS4ODefUssuEWSqW50idlJWX6yVv
yMIv8hccQ9joHbdMJpeFTiOf6qotupOwhSVvQa83/CA2E8ZfiVq6sy5pqNE6mTeJ3alFJecny+6B
Fx2n8SBBAHHF8KKQwRgVtpvKlifms8ixNb1Ob+Pc21VicNcIqhG67recxT8js96VlsFMB+OHiDgk
B6L0znBH1Sohb1wXs0uqyjVqGJtY+03GXLOjbGlzqzBkmidTQVPmYBkeZIsv5DyqzFrzLV2JyV2j
ZIXpOEU1zSwomp3bPrpSfVsIP1OBxvYagOyLszLggkD7wT7rlkWlOhXWpJrHhSkmjGIdZI5ORd81
VMf79uMX5+AbCxMJ52uAbgPTt//GUs3z7bBs8pkSrepCXhGCXuWIrrE4K3qA99fQuiYwhZ+9sGOL
nPe1hBEs0QOCIzz2O/ZyyY4lkuSzsCu+1C25lxisQ8thvuE02QbmiiHZsD/9xhEMaheW7qm56VQC
7HDLDg0e5tRQxGoqcv+m62jyk63yABWFG0QNH3Bw/bnaw1Wjbku1c3IfM0ogO6wqFQyZwpv6Sb6C
3fjmuNCOK8KnVIa9xtptQmzTIl0yYZncgSELvikthvDHcJFDeEFDBlKwbnHy0WAtK+zKkpVIzGZt
aXtTMWydhRCpiyDvPLNpobzmhaYZnmuLU7sSbROK4yKRQSKWHg/v2nAWyaq7VZrmrfSceltK9r1j
5fnajm41QeluU+6sO6w0y1RLS5NaajRzoWiuI+wLmietCi5Fuqs52qpLsE1EFVQ4V2zpxKFa9SVP
V1ECC8FtwPAs8qLYBY36tSuDeCEoHnuWU/u1S92JX0nOrI6cZhVI2NaUrEuWcWLmKXSAHw/YgfFC
DT2KgpkInUWQ1eD9dgTutmpE01llq4bSud6kJF01qaPSgStGfXSd8p4K2Tev/imJfUDXej+2XRMZ
wuoR4rf/hrueBLo/Y+mMNgGbe2JJ5q5gWTPZUnyDx1Ra1Fl2U1VhfRNY4DcVJVVvnFb5f7epYEuh
3gXtvRGjnSGJkq5IOElnvttuMhJWeuqL4sSto9hgjrRreCSt2zhaekTOf/K6HiDSOToHmwsjBqHL
Q/ZJ7izbi0t0XrBW1VEQaybz+C8vse1laKfyxBW0yLC7buFV9jRxUucns/jAKoPTllGxCeUdJKJq
A/ihKUWF5qjpLCi70Ei0hWIZHs9z3fVC2czEnz4xTKEDtiR0SgTbMxSKQRmwwRTlPkHlr05Cn1Wo
/RXLzDPqpKB3DUibKQ553gZRFZhSk2qPAkr64jW0XhXmOLessdKZ3VjanSfsIk90JmXY2nrtuo7h
14p9V8rFMpdSottxKRgFc1wzYIrwxK3cSNpM1aEn+0vBb9hzDoopF61kKzvBl7ytWoPlmbcrGm2q
tHlwnwdhDS9CrGIHFGH2Ro37FBVJPXGT0J6HcqN88Qn5q6KOOqnlJsJML/nKlvqGiGTtfCbMvMqQ
ULzyAWyO8EgsqJGsVp9dzfcWoL+sleUGth7HRLhTxSq772Qr0MtauYdjI30qvikxL3W3qegXrjyX
neS9VeD1s1rWs9J9ZLAg7uNaFVZ1ZlVGEkawubljaQ8e01rdtttbp3Tvuq6VnvNIch2ontpXK/ei
mcJiUESI0dtEWvAMTaZcZJ7drRtZvFWTUropCu1PGEH+KpEab8m7QNSxQ0bPTes9ipldmmHdaVNN
Kto/HOhtYVs0OxKrAdYO2TeLTnB1Xwxqo23LeOu57EV2ku5F9KX7iAd/FDiSahrJxF21rHRXZVO8
Jm1eG05ZB53Ow7ichInbwd4Lqhuk3sACK4IuM10/a3VPChs6cavGYIGS33RxAq2+DL4UglfOpP6v
94+Y03Gjs0hoKiJz19jZ3XURx8VNC5rk/SOJJ+pNweVZELn10ut/xCKpvv/2/pnlN2ZeZdbMbfjU
8xV1CeqRLt9/+98fdWhXk6QGJ8fVJJy2LsO2J8fuyqpbd2WTBlyn3aYT2/LjW6cRhVjXhCK+TVn2
Z0NjWC+dVdy4dl3evP/WhWEwCQJZ1P3K7jZCnHWb0tfl2Eo375/A89du3MAjc9758zijyyKy1Lv/
/ZFGpeFCV1mzMHdMNfebWQT6fZ63UQMdNyFPja8484KFs7ooO72oLWLpPkyqG61Kn1sgMHUYsyeB
pFpbwuOp1EbSF8GJ49vcgS0jQE0Wk0R4KBJJeGji9L4KWLGKvUi4kzJwx5pbzKxGUEzVVq1H2/HT
GyfPbeP9zxAq/qrtArPMm0VWCaGgN8yv76AmZHUbCHrhueVd7ptM9G7l3LHu00BT9VxogkWVpJYh
pTSeeiL17klcefcgmKpJ07qd2bUU9DutnFtFdKtbq0s8o0Ay0HPQesEsiRM2KSLZeqZeLhgRKULo
VnyW06Z7bokECsOuulUkWN2z7Ic3AgLS70Mxy57DP4P+Q5I7waIpI0yGhM1SmC9PtqW1W1pEesak
9Clts9TMfTsCR654ExqXcNHBJN7Q3FU2779Bda1ha+iM5+5UqgvoSF6rZEuWdmzKUv9PJeDqDeMF
vQmdgOL9JjoprHhdNaFtwL2WzVTJMUM8y1PPUeqyz5nuqHY19SJF2oph5OtCdVfGST7ROjy2Vlna
U+VE1BQbzmaKj44rtwzMRqqTldDK3W2T5NNcvpWy2rfhPbfui6oq/7Qb8rUq61upi6INrWVlHed4
T2KZN6aQhcUqr2Od0MR5dWjY6jKxVXAQYjqNbTWcVHmOAY2KcNuF5X3LG/pH6PFokldJsxAaIf+q
Ns+qysJnxSUTJRFAHEdeNbPClP9ROjep3NI/4f9tpk3WFfNcsP2vKoWjvf+cKtByg6TojKrBsqrw
OH+iRGgNOZPbeem4epJ13nPUun9iIQn+jBQLX/e3nhxnd1zy6bPjTRXbDZ+bsi7vFe6unPY5Ian0
yDMt3vCwebLLzHpS3c5fe4Xw8v5XQFx3FeVBpIdWLJt1JAANcK/32GR0ZlNrq/U/2oL44IU6chvA
BWomnpzNlagszA7k0jyRpfZJsygxXTdR4G+L26eAqP4kYOJfTd2ERhp7+bZsHGmlEfchy6t8W/Q/
pAb8QRNz2bBtvzDiSgXtHGn1TR3J8FH1f3pl4W3dKDFpLf6phVk1S3nD5jXVvjZK5MNeo5iLso93
hLC5ZPvuX/kbgK7nlVCX2Hw4ubMogz2umlmQq2u45UI9anw+42kBN0WdpRMseHSpCjyZqIXrmI1r
txubp+3m/bfKgSIT+4GhdoI3bRsF/rwm9++aMHE2NHjWUtuehpWqgRqz5VuxUqTbRAZjw1LWmVSg
8g2VsPdqqdbNtTZktwr4NT9x1qxl8a0t+cktSUJxkueeNqtbzyh9NZrCRZvfy67om0pD2G0q8+Q2
pARvKeuczftmFxNcdbwahr4lduv3Hyr8BpKviTMxz+wl0dIJtyV5QSxr17nFLXWK8H+4+q7mRpk2
yl9EFTncEpUdxhNvqInQTWegafj1e+y3tr6tvaEkxtbIAp4+ETVU/5We/Z32AdYc6Gz4A66Fnc8r
G00LRl3UMnMNiZfhGvjDUCcioKWQ/BLux8mARpRJTBrPFl0UqT9kml6nqY/g7e7tcJC/3m46o1yZ
eFvciDnGuwDus25uZJafjvCA+drT2zzOXxdNyz40f6i9xVjHQWAqt8TfLUlffW9nNeSvF8D5WjhE
UrIpxJpvk6HWwJAej2/5unwN9+X52N5dZfXEsuF91YWz1MdIkmRlkk1f87A/xUfyOwzHLp5J58JL
bwuMNe+fsOSxh/mfY3GuFJGsvKEHaM3yrTIsqJy/qApWKCnDQdomWw9Tebu+gAzRSyCPL+uePuvU
HnXA1Hkyxzna2YsVZbyCMjG1nR2NRUld0Ebi6GbiNbsNu2lI64TBcsz2v2CcLyqCv7pnJq64iqFA
8j3CxwbImuDPUgJY2Z+udrHbLVWfp0nbKqXJK439o1rn2C8D2wMVJNBre+7XM8l/5wHTJSF8LA+2
vIiif033Q9ee24NupkAmns/fRcas2qDGaZk/MbrmzXFsSyUKfl5mceFRauFNek/EuZ/kSNtEHkHt
mx1/UBT8EMp/QCqxVZ53wg/r7AD3LObjz7gRD+ZfeF4szi+sSbbS3sFKY0ze7p6+h5NPayRCZKVV
9OwbLyrnhNHKBrRi4bdwzR/7jOCPTXCqTpypJpzo3OhRP7bME63vAtPCqrJl79mpHmT4SDzwCGEU
aWcbFtc9xUiIs7/eYlUt8+ifJyK/yhMZldNRPCZ7vPhzAYYcJGHZp2kTh56sJrEMp6lfSAnh36+G
UQ+lJd7a7BlMi/S4Z6NdL24cSXVEQ6c3eQsD8nk5jqVMRHKBEvhPQEoeBC/nlf/NKf0XzXIqt0Po
cgWyKDNr2onjGMd2/pLa6IcOFAIGxpTJa/xEPJjRQ2Ex6zZXO78wJQk9fMDKR4Ah8SpFl2uRt3Ka
Ve1vK7vbfmiPMP2JFMdQLjqZWpMmQ6lXi2U3SOuAbnmp9+UW0ZjV1HffksDzumzbnoyyUU3gfJaB
3q6rxLqkbHbmITFdL1gZDf5xnvX6W2ABpGonL8tunixlY7mSMauFVu46bbu7fjyaiV+boVjPdsbS
40zcbcegrspF8koy0FzojEmg1JXlsYcoyHgthJal9jPTFKQQtfShGedU1JYP5pqvg0HKYB5sJRNI
8B87Vxrpq1qGW+S2vIN3o6+BZ6AoKl/XfjHpK7LeUpV8U2G3+us9e/8Pdbyra5ZmmJ6BS3CV5qV0
BsK4jPPq472P3Ik2yuhvWAPkSgdHrim4eynIvNbW2BDjavBr5k/zNdE0RrzvPfZh3NFYkj/kNJ3C
wXjN3PNfdlCiyYZJl9yu8rq+fwgThblQiDiBi+Kt1zHJ9pPck26E2c5duJ15PkDLwZpZeiCBl9yk
oozS2avzYj3tCrGRbev9KsrC+fqxgS/YZnNYnIyXNG7m5GyWJEZEjTNRsRH+vza5uJLE+2q8fmvn
92cfu0DBb0RktDkMvxKpxfXgo7jm7viRJwBL0YpgGYQo1axpqkvZH4ss6funrOdZ1oE6xBVvT5yP
Htf8wqMzzbHwjz67LoNh1+n9UbCN3ZGMy2kS67fc9rLFs/7ysZFHtrSxCL4INnCMkyQrP/ZTVmBU
fjzcEtpApstOWuzDdZ+m8frxqBiPk0dSsKAtbuc42E5E2S4zOpY4GvrrqGbX/vfUGwt2xSm1VnGU
HEhSgOXliER4hF4/NruXkKuTX5kc+H+78yXOS5FSU2+HYqJd4mgG1+gRAFxX72L09CsAMW1gZuSX
aLUMc9w+oqlwlzGb75p0uTA5PDR/g+OJdS3IcPqwJfJO6PzupeJkOgVgcE24xVl1MK8muZ/fGRSr
O3NqKmnhq1Z7KsRFPiGwMWemHca/Rx70V4h8pmGTMZURZ5pqv036BOQ6yi+7VxzVNuV5GcN78DS4
Kpv839vqbVWwYLDufvFnD5fW5aNrpp7gbFpEZYpgPKrZ0+KSc6je4CN4eJBYzldcxOKSfuwtBi+f
Srsf4vKxd33/qUQHtIl6SBXeHjSH74+nj/3RKAJcFO+/7adrHiFw8v7jH5uPl/945G9RXNFiyv/7
1//+n/+2H78qvUBUfPVM9d/Oj19SH2/3fy+nTJbW4UbZ//Pe3Meb//iZ/95JsrOvSXhk/72l//0R
Yz+mjXPxVxlaAsz9/oYnLznNicMyPajlIkK3XD4esfdH/3v68ehj3//3c4hysHZdxeeP/R+bbTDh
e3b2/75UNsxJq9349LHrIOxoDJe/5kWAKue9LHmRxfXH0/9tDgoiLQ+No/3xEDN9vcSFS+qcRRcZ
AIuPek6qYtN9baS+Wd+L78hQprU6krmdFso7x4O+Vi7LS//dC3R0jyuE4/45GiyVG4KkIjz9jYVI
lT6GczeZ8RxxcdTZsEbPyx7MLeuFu6c5mLiCyc05xBkzF0EXq4WVGwJW4bT9Zb7zu2PksE/zA/p9
7a1we4n/Kwd1eRohdYBnf+LZdyC2sTYY5KXmR1bNPKLIuWL2pBP7O7vlYZLwBYEVxD4dYXU/9l8l
FPvSSw+v9Y/sR5E9J4HfSqd/9W5gl37Xa4NSF9h/v3xmFJRuNVtJbUo6Lsl5NEfa4Qbun8SCcJE4
9AnU6vnYo5YUdi/noe/LDeJJFCw3ZthS5au/VwXSflHa23KKXRltMIGJLGpjhalsxk3Fmf5FPm1W
v5C4D0sVRcBPw3Mk3XNI5b8lThrOvaHE+vnX2qDvxgXEI4+W2s7xhR4arILCRXBIWIDYQSyCxgJF
zAAhLSClnm0CKfMbj9R3tz6tvnjtJ711ZsjzGmJk8ZxZ+csKOjZTrv+oYX3zFr03q7+pigh3Hej4
k9PW4ybDkX2PJa5xHZrRNFyvXSZFcR0MsgkE2CgQm3daw7+p6IPTaD+PiG+9DgHgjCL9zUM+5Rrs
591KpJEi/1YUi2qmgpKKrJLUvuaiXgkJsDw/qPoj48E1MyhwGyTDUE6JZNVBgrS0vs26YjBzySe/
fI/iV8GssdibCbJWMD08zwynuT/+IuM4PbJYyUts8iu3jiBHZreXCMEzwtVXj6n5msWrg9exAu3E
Wt4ZUafExv55n8gJ0tMXD2/hii9eQq6zt7AB+9w1R8ziVma0P82h+gl2a2t4OLIbstA+kbT0V0A+
4cGWV+syVMJlprawNxFI13AUeQZCKMHdIYHxxkAdwD+QNxCavSOwiUoKX/ba2xfkmAogE2ADRA2u
qUk/2zCfy2kvd48h4uLXdOXe+UCgviJOxGeeCnUTRGEl4go4eIJk2yPffUBJRCpq/J7RFCv8EZE6
osbcFuhDc45kVsxzU6lkQDp9y7+5QLFL/muSq3nSfUd7Q6sjCR/rAIVhdh45Tb58+AHSHzYJMPrH
0VV0t7xNk7nokH0t6nGKf2zMt9Ucp2M1EuD9FQYuaEV1BORr5BAuJWJNaipBnEYJkGoGwSqmWet5
bIb6QVSdyW2DjCX2Tqr1OQmZaUa8SAGd67yucxn784azhuXNLiQYZB4+WAhbePJjQHsUt6peYjAz
/+d7Bkx5BmAEnw54HRR9dvwTsJI9Sb57Uv1bNxdf1uDwSiD5tOMp4lr8UO2QFByXEX6/cEvYeMH4
eyR960SiG0BuWY+kyO7jNo7IPxNdaoE4Z2LgSUP3uyHnlNcKgW0snXHfxsbtJyPl0dGFTHUfbn8I
kfsLJiCCMHZdS6PdeiET1e2+2akyB0/PHthcgMT3lYO7D6mW18ACgOFrV7/EHu9bjl7LWQZrAgjk
Fafd9le90q0eCjp+Wlz0p0/uUj1mCh/Hs0n0rgTT50MGxX2UUcWPBNjMcFza71fRFuntrF3wlA0G
JK6wHB5l1qXRjlgmgPJdv2+2io4xpDmxZJcFt2/sPG1uc6Gm+3+bELNxiYp/vR4BsGBCNH6xwfor
A2ipXabHmxSIqSSEVhnswAwWIMRBLUBbp/U6Izh/BaF0dZjDv+BDbyQSdATiOibVO5oMu8QM58JA
WQkJRx7BE3m5DFsjsuyU7sJrDdHnpV9N6cTPOKBBpSJFYJOPYf1ltiJtGUJYkLb6ah3zsR2kGRBz
xbT2dgphqNhOsb/+3MUxnrPe4rV45fXF3GBdCRvsbXJFVKPWcKjyuSCVny3sSqJJlmIkbUqG+ffG
7e/QdxWZAHaET8BjnQiAE/e/MozOexp1+7Sn0ELz0hlP3ZBy7iwQ7HMQDiUFlylXRDfLcI2QrjHH
NxIOcUuJ+Hos9D72MDWGjdMOXo6H0w1FD77K0wDVq0Xyyuxvc48py8YlaWA3f4fYmFQAt8juhKL0
3BHCzSnMVUxdYcJOLCFm1Iors8BrRhiPTxof3z4+AaZurVr9oUQbilZ8CrJ2pp8heaN8VLSriJ6K
Iy+QrM0YJHXCqkxtj22QMxBDkTcbf+dYOdsvBfOqzFvd8zhfl72oZLjkTxMQ4MA882Ii9ZtMBU66
2E53N83fJk1Jt0N8aeVq2wSqWQOcPNREIhhndpW3egruYwwWIgdSbXKbrhnM9IZhaNfDEB/tZuzF
ji5sdij1VYL089NcYHGJ7GtwDMjPUT1iiQV6sIoEzf4dlQ7+amEg1XQScZUJISoJyauVMQJs+dLe
HDLiZztMf7ZgUBVuFh+XuCZg8LDoF2NF2MWbwYyF1nUKzNE3S7YNJQy1M3SZ/ZysZrrOJqvsovqz
x48DqSj3y0Oe8qoXWtxcUQwtQ6YSaawQZpsrZJkh9/eAFODfJqarYO3ps47BYfs9fAoK6fLSWyV9
fvGJO8oJ9uppSKgdMW39o0xSF57Q3DLPUf9qTcQ/KTbUjA7hMzIK4hOy8VObi2Wpg/W7WXv1llC6
3t1IvuNy029LvgLWJ6Moi/5faCn/Rlarr77yXOW/P0UyjtdLGk6XyEp3Hhk0Bp0N7ea24J9H2DVX
S2MKV1udZN/4Pg/vIUCoJBm46i7dU45OHuoNCzgBpKSkp/QUhnqrs2A7niJ8zGVCY35mAhByxwt1
hcfaXY8/EmfPjOb2RaXj8IBn+lic4m+ErSdIUAHiaOzfkiy2ilYztDH3/03LE0WI/6a3XxAk5vtE
UdNaGKKVoygulK9xlaxR2FDizn4wr7i6fNQ3vNVeKcysDQmYjiPUA28LsHPXPsOM3GCSgLyIoSen
SKUY7YApCU7cix/+JvnaJLuNkMIbgiYmPQhuv/wII/lIQy4fSQC5sOeLOyfzcd6oaB1BWWnaj9ZT
Y/psadLFe5SeYdqe7LK9JnGyPHZqfKwggW2V3MNy4Fhd+yQ7I7s3dvhimuLGNDDsJr6ZcHRASATe
XlCcuAp/ZYsfnQsa3V0EGSFyUZNuq+n8fbUXBr+pjOYRJD6Pb9wNf1GtgyCaZVsz0SNtmNg65sv0
vKD63A5sWRHxT9cqG2IsuP3OoCe4+BTJNrP9WMJHoU8WUzcgQfJCSJKUfs+zkisat6GAIuLBAkPQ
ZG9SEkeVv83r6TCsPyPKcz5GFtYsZ4hVYVJsJm0jSFV1In11NlOyl2m/fxl1kFwjNBZKHiLKPDpe
tCI3rHIzUZ8Cxps5haQskW7pVMppCaOKlAPyjk8F5PEy1PNeZzDeAn8+YyI5RD9SC+HDjq95PJY+
YtVzUvwN4t6ebQRleI6SctkJQN9GVR2CZVcqJkALOZZRn8deE8brPZi8veWr9st3/nk9QGcRd+1h
EiTkRwiJ9RznxY9h6+3dJE0w0vF5cCiLsDUHTkp9DnCRQVFRYHdgtObkI6wdOS1u235BcBrEj84T
ArmJ6SJCOoQwkThP3bmfDNqfc7a3myimepueKdXZw+i0QvjEffbnqqfG+xo4uDKZeaG77lsvcr93
YMWbkCCeENduOe2PBverkB0OTH8y8ddeJn3jkd77kW5/+kykXwP6W+28b4rE7bc4t/nZiAM+3NBj
UZ/G+yjQgAli8ZkLN9/7ZQpe7famphAFCMQS7iPNpwdfMEkg5XcTAicvfFwhDzGS3i174PuJw5ch
R2o658MMZDsvLz0QzL+dmezhkR0KdoLwahohNZp7OH8V5AWb9KbM+IE20ftmjoelNdmRlYCNxaPw
X2B73fjunwYjp5M5jjc1LvQGi2J/NfFReYcHrrFS2E9J/E3PR/7ysYFsd6JT+FfJCOadzzKEUDNS
AbujDDTsb0dP3R3rgX2NrX8Zw/HHBpkYqrWFQzMilZZ5xXw/1p6DF3imxq0Z8bFG4kVGU1B52bpB
Gl7hsR8sqiRD9jlXW34GYlBQ5XrzHB71mrTvd/NrYhHtDb59SrTryOktGudmmfLjKiAUNyT0o9L5
0Dx9z8LOSWA362Tsgr3fXibkRjaYlJq6/IbuqLsUA8LbRG1/id40PKMjbrQS7pKAsEpC5tqOGrVa
PgT1OoZDG+SQFYPrxAb1SSQEn1IVobR02xn6H5EYW5OovgxJAvzej0W1eP1wI7l4nsaInEYYDFBA
9yqN1DeY75gisSCto5TXKVrnT5Hclwr+CG1D1q+NWKmpxh1mUJD8QhbVOyejyjsXkAvyBub6sfHM
VlTK4YNRkvAXvsvm/T5bbxZX/IXaeUWLwLeXneTfRT/89VDefGZRhKikUGeEqWS599EGyChUc0yc
1/sWrbU0IZxjnQ5nvgyuMlwPXXas+pSojUD+h3K37w7a6/ju8RN4z0m70H7ulg3oUJP82zEfd7ZK
xN6jzVxdRhRMEfENxdgFp0RBmtELfu2xD/y7s+2ygBN3NMh1TVP+Eh6reXBL3FPfy+u+B2G98yhp
BaZQJ7bJr21KS6SHxq/77AUYkmxuIg8Bvj6ngEJ0y0oFReIpGX4W4T+d2ehrITfk+lL2XXroh7rY
0e/Q1VXV4xTb4vQMYp1ieqPwt42RRmQgMu3ItzceUHOXgBQJJ92aLmmZY46eUYGBOtBNiyUndOzf
xDiquscNoast24A9ljxtybSsZzppRFcKXz/Wq8+zv/kaIryp+6QOk/0tTnl8Xpe1zP0ZYYUQIWQu
BI7osoB35MgJrAi8IWqzJCXx0gF27fEnjZHClTDHwR6VxBq36056SwV/AsF3lEGWQaq2p8ygsJAh
sg5WNC0TQjkI4UHXOkIc/V6XkVlFPZHgp+6bOQiB9D3YfosqOqZCV/aFPKl4lwgajGulkDPtWH+c
rFCqdgqh90nVWz7A/VRdGsv43+af0R8pJyj9SU+iZy8I7KXX3kn6rJkYhKvQQf9J+/VuuPfdcfd7
CKGF8HVYK3HsrlRHHJyltz8dNivuypvMLZBLXiNNxWFowkTVQdCKKCQN1vv3S1dUk+Omjdw3KkPA
lOyiF455H+vapFpjqc+GMi6oOkWAU2TfGrkJd1oiNOTTPkTkEpIMsATydWqrFgk3l0ualxMdv+nV
g1ILjR8kFXketYPKufzBzLFflD91U79n1yFpg2BGdtybRZ0JiF/4uurl5BUkLHGDlKjrTc/hhrDl
IpPlD/Rwv8sjPZcoSm/NBpONTfInbLK024cIspaHag1QUDOEY1SS1L/yZBKli9b+VUNc2h382hXt
hatnlxE0b3nV04i7DEwD4hCrF3/C1/dkYcwuiMHacuF7UOtRJaf1ndd7ENbsQqLTjnpv5RG0FhJI
4ejcUsjoGsiRZ19Hr8ghLyrRaX90tVbHhLCDy1pMwysOlkOvwYCb+Dp6siK4oH7HSriqG7AsQuIm
zKH1oJRYjeMc3WKkcs58489FtsibEBTKz2zMI8uAOdPF3TCEj9L1U/HECHQQAm2NUJ2Ubl7egKAM
TtYIYZlxPuOOr7SO0eWH+Tk0w2KK7vA54hSuzLXMao9r81iz4y2AU/auSGWXIGS8jle5g1Pjg9vU
Dvqfej0kz+BNT8dywYS7xHs6oXSz/Vy3MKgolV41R5D3xibui7EJNeDbIINfI1sYXA7xZwZp75wS
feXJv2KaxxsidnmbJfTPlrxLXeHAThSV+yTfZP3+LbhtnPe/wlA89fRDt4WQvYfwyeYR5d8VZ3Xh
+ek5EGNSuQL+C5dsroZFedc5oQCyqBZWxyBizFn+Fz4vSBYHfOkPinXbQizKPQphQbl7tPyAhlFR
AJGv2XbeF5NdpmAJqiChODq5his6ct2gwH8pjuinyajfEn+cLk6lC4L8QRMSu561oCsIOkYJcOSL
6P8FmZEvfpzsSEPkphGK0i4dcGVmhSuhORYg1AioFqiNDNH7wsqL88S27wsz5DrgtipKZNVgtLox
NAsqmko4hAf4cD4jhrUlET5j4AHCIAbtU/y7DyDRxNOCo7wlJ5lttkwTx8rJFtElyb1fDEViH53W
FpIj1gO751cX4c+LXZ6iP6KXmvexqQdYjk/FPp6iDJEuKLRDHes+6jKYLdOYXgaey3LbA3nOvZR1
FLJfa+Pv/u7lV+2WAgXWjZyz+CEhskQeJo7nvQxBgntKhAXOgHDGhczM1yjrtwuKfbJTh59WEvaT
i1MY+pFWSJEozP14Ka4fG7YlfxS0NWh/RLcQL8gZftFzn6v4NproFzCl/5uZ+CXp/fEx7jpvg5Hc
M7tRrK82aCAJ2Vb04D9onOEAzz0D10xP0FvIV1rIx7GtrmQQwah6t8eW4W1BnBWAidFLKPhZTzO7
DP5gzsIlL5HIXBdqDK1j0rD3KiwZ42BLhpzH7wVwbTX5154ZgPMtmjo3xVPFC88BB0SfaSZOfJ1/
hnKe3hQkoQ52GRIeNtIPvpo3gKr97HyOKIFgXwQw0j4u0dkWZilRBG/6bAJNU+OMibTFlZ0gmO45
Cva638txCceL8bGKrq4HN9QJCubzBCpwoIURDPSicUODGyJz7XuQvRFuyF/mUdrKc8pv9734kSG4
VvnpgOK4Q/cA1a21YnI56VBGV7cPSVmAiy0U8tuE2yJAaNiC1kTgNIf078URYB3MVMcHeDH75NES
0lh2T4upm2UBqoN+OY5x//pgPUtbWqxhE2tc5bMKodCMor9z3518FxcXBix9tgwt81TNyDuF7DFa
5p3c0OJ9gJd79HWXmUDeZh8fBSqDI0V/IhwC1nH4lLCg3Hw+VAyq7N2pnKMq8WNaR8GhzotYthZf
yRvUud+XqINYSJrpN4Zr5ZkHuwFUGM8CCaonrrwH3409r+k0P4phwK0P1MjuG67LMXLBJeESYRPX
40YIyMKN02Nc4rWaWUJuU69weOwSdkYwTCvh0+pj8OcWbDLzFCvlEoZnrB0PsgMq+lo9y4E+RSFE
3yO2NfOoveJgZjiFFgxypfyTmtY7VHldGW3ST30Kc2I04ScpgFH6DeEjO8EZsiT4JagSzySbGyt1
/D2H0FKhCoS3hH5HIzSPvvj2tNi/i1riNx35y3NOlzcxIz8FPhxWUzSwLwkb/8o0tX+lhL6X7EV5
GORhEw9UmBz7zXppdJ5DN91xn7vuKJz6jmVQIIMY0mZK5XhZIwN1fN2zxzghU9IPklfOrvUQaHb2
YKX3JHybSfE68gMnkQ92vstIVShI74gs8uixGKwfPV2SJ6sOW424EYGElPek3ze7zxnassY9x24L
oQ/48ecDqfFy3L6gJ1e8c1zcVmNjz7uK3Gl26h9Xk65ymukUpB+Bonh3z1sRDA/j+xx2w6vowXwh
3WTXBDpnnaPMAPl+pFXoi7HxhjWrQa2Ts54NQQkA3bZDAfcbZGkpQC1ycBL3UFhA6sLNQ493mH4E
SfCEdrLXobY5tqFByA3j/kcWHAkQuVzORG5DvRAzNUc4pWhQjfMpRtfp08SPfwrnN8mteIuLNTpp
8OhywrV8+NZ/2hzGD80mZFaPDf1HMsk7N+/BljhfYa0e/ZUbBZflIDcUGqdHGNwGA3NbLhFHgKR4
Wdggn7ZUmstkcdahMTRf87T37zYW8yOc2dnX8lOUeJCf0cw558YA0CxJFWZAXEExRJ/dXrxC7F8u
Nh/rGBWBcpdD/wkZ4S/xlm+lP+npqtOevYQzLngZFaTOIgKFDGrevaAS4l+Igq4bQ36DRwuOpeyJ
F8HernQJX6T7KAUntV5ZenPpMD9W378HmBn1vMqwYe+riMcg3aYDQfIO2aYNBlbCDgldcF1eB0/6
L8V4mdMOZSv2e4I8VaXOn59n+ywXxm4M5QIQzyn4hmAiCtyBWdAFO7av4It2u/cqzr9HdJFwf7Ao
BpB/gA4zuEvDUEGzXH8KRxFdTFV84cH8A4zAv4YGa0JBosZHHTzbdnldkCfHUcFwmtj/Ye/MluJG
uyj7RHJo/CTddESnUjkDSTJzo0hj0DzPevpewnYZu1zuruiIjr6oG/+/y0ACKek75+y91+mCYz9o
t7lFracrAROS+Q8LgQrkRnsdcX4fiUFcK1q4EDBCdnpU4yKKlHDfjbbpNCV5o9roF7SsPVctf/gN
/bY09f0madt118XKtrSN6ORhjBNy6Zo8F51U66a9YICxGYXfM5JJd71ELLCwNf++Chm7+mntHXjX
MxKMJQNoPc6eE49CBFhHeJ1mrbquUUfv0bax6V0z2RN6fKWmGO7SZldYZnGftnP3DF2g6jYSsaEL
3ZfvPATNt1wrOQJN4yhaJn1dLfNVPUu7RBW6jnuKIavxRneEErXM2/Qyn7qQ+okWPY8L+UJm1r/w
4/amwaDM7zULH4KS8U5pkRfrx2qlK6NGR6s4BkVol3bFRREn1TLFlYkOZfMQjgzvWKXibPkiXwei
u1El/6oKMNy2cTasPVHTtHm8TKUn18ZoWXt0+hwluI+YkyTeJksA/3T62F33pEt6cgePomLwGcfh
tULaEKFEFQvuSVIe3pb030rUqvjSklMQnhvnzKbe/4jAuV/qvi5fQGNa+ksJPegx0ctqLxIueCXO
5Mem6lpMaoG113rsfW0dmOtE6tKLIozwbhtGexdwcTPsje8xU0Vrxoe0VJNvbovaVxZ2bxefRySi
MVTkQxCBPijYW7xTtamlkRP4O2ukei3VXiysQnc1IxyqAaN0TNOq8FT0w2kcRb6XGu91YBx0Cr1o
WhUZRgX7fV6V4THNikBDu2F8Jao6PVjjm2lKw7DUNJydQGUUB8Jduy6bOXUQRtqdMfWBE6qdtqu9
TrsrFfnbX0XBeQctblxVSddu5BxbeJIN6XbsR8ICqf88tlp4lxQnu7Dz+071/FOv9Xguouja7gPp
CvDBugi8W6Y646HW7AB7nm1ex5kX3CvvWkQ7FLvOyxyb3OdtkEyHxjZMxinxeBvnTNoIme2rBBMG
bY62700iUb5dlY+Th4RFuKDYkc3s1lXFzMHGzQZYoLVXcUsLbWDCzmZ7+WRUw7pOe4t8SZJdGiM5
yExDyR2xmrsdYMEV6i6OSqPOL9U8fWPUYK1LVcbBoPbaloqcW4JiYzGkCPzeKPGYodJ15GaYVq1N
L0ttPV4ICn6nyPuO+k5SNraiN1fdRMtbxL56P6I9NK3VnvjG3saqspcT9hC3jYN+k2FDW1RN7B2w
fTcuqiYCq1eJqxhHsRU7Tdd6+86n4E3r9o23kwGhX9dcSK22ytJ4PooV7Uinqx9pK1siP8Y+lYzB
bYY8dvWH0Ujj29KXqlvqN38hS0mwNgrqoz6jx+6nZro0BgZlzWg+tJrc3mGxpcU10/EaaUe5nLx8
2cZmdEGEw0CBHJ8r0SgX739InYLYQwaS+QX/DZlsU5V2t7bCac97lexw6yknz9iFbRtfF7Wn7b10
4Jmm0NYIU7udlJvGltQH5SWp20trsP37QFL9K4giD4Owi2VimDn5tqC/aqu6v0qt6UAC1rN3IG8i
fTExN1hlIyXqRPAVmTiTV3VZ1e9Eg70cT5zKWt04RhGqx1ZPzpGN93KICu0Bn1SAye6m6ehIIqH4
q1zrqougzq5MvZOuaBgwAQUdM54pqvaKL+3qgnceaMqDmJR2o3cmCEWze6KzULYEx7Q9Izt/MwxK
urIHMjNVMmWujQ+UwUmsi4FWNTBd1ffKZU52jrRZdR8wFXcQu8+JrgZ3U3sUTZC6BP97d6rb165o
TmOhWMtBz/sLSBW7LtcM4HH+nW+X8p4tQPrCGKVpyTlhrXtV774GLr/xRY9fM/VfWZgvOfJU6AfN
L3/9H5fnrnkt35mkf33MOwTwx9/Wr/nlOX2t//hBFzer218/YP5G/voyvPC3b2wGiP70F/dXmul3
CuH8kf+n//jPMFMyna/vr/BOM5XJ14KX+JBMnl/lJ6DpBYwgchznL6+//8wfWFOwP4rJcheFTD47
rH+ATeVP7KUHCiDk9yW4Fnnjb2BT1fiEuwuQjWnpCAyyRgq6/gY2NT7BQcO4rcKih30gzH8DNp1B
gF/f8neuqSHzXbGiAiIomV6DJ/DPkebYqOokHvNqLZnPlfRkqM+x/PnDr+Xb9fMRAfm7lzBhqc/w
R3iHxpyu/YDQKGojbqQxQ/8iA+MLKJdjR6N5+edXmXO/v/4gH1/lF/pAEGcScjqvko0PSS1c8jIW
s/NePv3fvc780374aTgozN4WKTmqKrqNOLNlBnp92l+pcv71zvvK/v3NL+63PxI7z+HaypqAcfjz
S1UG0dZ4IEBnyWQG6eapQDXbzbL/DU0FLOTvfnkfXumXgLOG+cBulKBeez2+q8GESUsAXEUdlkPq
rw7nQJWCB0uiOzMYI3x0srRXm8opreJRDQGgjDreoW6w7m2iek5fWce6UdxAs6iVmMNMdX8bmdMx
K82jJsrXVrPbRVbgI4UKOzpjMQZLGcdcX1OaEAY6dSXCHWrszuwLhDhbQ5GJXiuLKFuTJ4xQvfwV
IJ+0bKTm3FPzL2ZcVtGjM9SqvPZJvi3Q6t6mTL1KS4Zrqj6UC7PyVhMQCsJk01mJw+hqCPI1gyAN
+3Z3WcQ1LauaHXuRMcVoniRD/uLJ+Z5gp9uP9udQV04mSAiSQ36OfQJ6l1xwysezDdI00fPi2riP
GYksVHPCya5ZWzmJZ9Se7oYTF0tJIjhW2nNR4EctKjKcTL2ePEm6LCbvKU2MxziKbmqlX7dQbSap
eGAemCIl8C0qRrkxi7J206l7yDHAB125ttTg0JjGusxMyD9Dui5N1XKHuQmY26ayV+8ryBIEraMr
tfQeK1/chVae4zjB8UKLusv64MLIois9rG/DSNoXnn5Ju74fqlpyJ8M4lIm4MqnhoTt6MqZGgcJl
WFiQOKwDfyva8owJXzCMrV2vGb1lrNvXPUvNFlbtbY1EvbTJ9TDO6m5MY/iMpcRlUHMi/cRPX5Pg
zx6aVZDglx2VXWgM6PvpgxpPGz1t75k2Y3AiK6uWYllr8ZfG4P9L8qEhuMZ44FprjbvGKo51bz4Y
00QjXW1CM/qMu5W6rmfWguJ/ZddqvGiC6aZtzNvQip5keRwXfSIocmjQp2Y72d467jEdjFV21cj6
NsmNA9Obz30jbaYifMBufM+bCbRX8Zhn5UdfNQnwWExYtFvRqlgy0N9WqZ3OQdkk2gha1FOX1f26
1qbXVLIPqa6m2D0sLyYpaQTLptU9Rw7MuwF35ximqTOWJjZx4j4vVkCGuNMAbNWxbDwmsI2XYD0Z
1PnM0xBXLScXho6GVjTkOJJtkmTnQBmGFZUGakhljutG9PAe5WBaQMqcJ5mS7sM3wcQoe9baVHJU
ubjSN8LrnwM/sp/lWj52cffZl7xtGE9HOWhkDKXW5AQ+hhtb0WTuP6qZTtzIAwlUgbWWhwdBNCV7
EwHOV+T1lBpy9J0+9Kqn1Jb9YzmYwXmQIrTmuNTjL7ghhuiijriSkMOj6DNjoVE9EQCJdoGX98lt
huCPRBkK68SmpdI7iE4UHUACYcTPpjUAJg0aFNsxjFvLkWwMkE1XkSixe9y0VjE6ka/rCAiwZnw6
kyWPpP6gRNl+jPxbtlXytJL9J9FV9zW2C0LJWHhrcnmd9wzm1MaoobRLrYuPdT08FEX6uSpJxhXQ
UnhudQyyE0bqdl2r9HaD4YrKu7UmvXbsIHb/fOL8hltDWu7D0/mXA1StCqAwOWe0vVHX0W0tkG5c
+eLWdJQdhXuWbKwQK+IiW//5hf9+cFvwZVVTszm80YV/ORVUwjSxIjhSlTFcx2hbHk113n09uP9f
1Zf//5aPM/DtL1T238rH3evb22tV59nfq8f5E79Xj9on0FqQQvn9y4oCwvNH9aizO5J3h80XbBqb
K8u/qkc23Mz7baCawt4ECTjD9L9Vj/yTzBAYGqfO9ljD0P9V9Qg6/efKgeU4lg7WXdX5StSjv9Km
uqQAjQ+hfFNI5B8r0+IBkJIm0+TxmSkyuss8ienmiQBNNb7gKXlkSEM0YTYdl1avLOIwkDDAx3vF
6E4qvINFqlUXjS8R4QHLisrbgb3wHqScU06EcIdKRG6t4eCJL8mq4zTU5AfyoLeQ8Rzwh0tkaRpV
ZSsKzBF+pTNoHkKYjkq1TtJuhVHqgoTdMgSxtlC0mqfmmGxkI+QTqXfasHiCVohGxziaqJXHaE+R
3W7ID/EkX1aZsc4rD4gokojGhCbqcLiPEEf6qnybJnMpR+N6oGuW6fPKtn+TbJ4cZenP2t3KU4eX
LhFPmLHEQvLVm7jC7KBOOKkgdS3IGF6Fsr/LqJZmhVEsWlnFy8HJtBgSBV1JdKZr8KBcyIN9VQcK
QI30YEzNWyICt9Giow+BZVH4CJeqfGaNBsyDvDiWJpinoBCYtCsoo3UPYCDpQPUq6Y2USVug2Eum
bBuzigRC6nC2ZAy5xPoCRw2anWVLt4MaHW0veKNWtclZpHyDdlEsmKncBdbAuznEYDaI7678mKFG
UOIIV0SxChDxHbOpPHCgybRtfJ1IflqVdxa0bDcyhbjPYFC4+tgHKzMHhi4Ygq1qfM9lNDGvk0Oy
A0qAOC7hkiLCHJj8roHkxz0ZDdV/U0S0syPvVEvtfWop8JxH3EGpPmEMaYcDwXKF9KbINuSBMEc2
pK0Jl8ljhFnCj5e2pL/AmqhXdjz/gqoOpo7NsAdQv0GUxgnNrj7gvIwoH3q5e+jUVDDkqKNXpUNa
7IgBuKWXPsY2aeCpB9szykxywQbdg/S9aVomEE2M0lmMl1VC2qu30QhqTHhMCVVyOzUj6PQhL4rE
KYGhEPko/MX70+W/x+yf1478z+T8ErTnvz9k50/7/pBllTIPMeDIuvi1RVc/8Qwlv6mxpFebt2f8
9ZBlAzc1Gr4DyG0ybbzOF/zeotufoP3h39UMTdDe/8vdI+JvD9mZYqyrpoEREV61+ctB3HqsmdGD
JtzYOi67psZpOZkBYe6ywGlliJVHnR2W7b09IELC9tj1Bcl57HbPpsbML2Ek2QSYV6zxxRjKu6AF
EY8RZGc18nLO9MDtOaum51hTtQ9GedfDVjIUgq8TQkUris/WZN3J/bRjZqdjoOuRnqWzXuCm61LM
/LADzMLaZcwxSIsV8hbL5gsEAaci2A/4dJVYQH9Ca03oaU4LnaMmegnK0ClUEyYdc7fF2HvPMqFu
tj2UlVszT6GchtBqFl60TLHx4ixRHcruja+YrWvnypvN3G9hVHq10AtuN5nXU9SIWjeXlmMIIqzR
k8du/qCu0LFTBtdGVZwLPLe00dmqLzt/MypZ7NizL2SCne8WU3HpJYq6DjScrmkaHwJP2WK9Oqg2
kZOiuIoAO+EH5OQwqva+qYLcEb6IndbOkp3m1/aC6BUswQxoAMRpDgWhkjjyqNbz4mqcusteKVVe
ksZEhPKd1BDoL/TaWBZl8ZTH3jKq4CYZ9nMWYPQgnpFdVX6CtVYmBa2LTdsqe8noV4SMXgdJXzY0
FdjbiVTnBKxhvawCzT9nonJjBSxSKj4jp+zaqNvZlfyq2l2wtRThdoGxUcJpZdjSnpwhHYHRQcTo
UYy1yDjSyuDgTm7NIoFxx9k88IBXkQdEHq0z2z5SsO8GtE3PI1PqG8OD6RfHsUxvGm4lrPxhSX5R
3fcYPR1L6c/wgh7a0Ubpn4qbgIelEVRnRR13XTXeg8zbaRpAHR+ovlq96k11rP38aLeFztShx5mU
HyYskM7URV8MLy42SYGPNYzyK7mzbThM/hPURGzMYXmVSvmjPcktMKd8g5PpqFjdc2OlhoNSRqZN
axbQw9wsN04m1KVSpJ3LZXQudEz4bZKdervMl5pFg6kWWNSThGDIG26eXHUmuahfs1oZ0air8SVH
88X1gXhNHDNSXiHF5sTffD+qGU5b4hKoJWewNiffUxBBxWVVW0dpijZlJ91Ltbmy7PQ0Qf3KEFyU
GvY9vv2lxFEn7HZZapU7Kuick72Ry/DWyFQCvGRFnLps7oxWueiyYFvH8ww4xfslCN8AYsSbKBkQ
bqCiElLXljJNNbwCSNT8JF9AAK9zT7tnzJOuPFs+JJ1JnicWl2ZIUshIzgXYEyxc93qb7I24m+/L
5VBFR6Osd8SQN3ISxf8dT8r7ENnixPjnLuD4bW/o38+n+fN+nE9EoXSBF89WTZ6w9Affd2OpjJB1
zi3D1tmuwwH143yyPil8LPhgi7bcMD+eT2zUUvC+WcyRiUqx2fbfjJD1X44nA1QqSxTB2xPQltl7
/Ut/Sl6kaQZcL2sxeiXU8zTUV0HQ02VDq0Dtslw1qas7bbD1m4GQhFPVGrMDq8YuodnlLmHwfSAl
ReJIloKVUvaATpKoUfYUzOlOBgKwn+x5KwUMqCcCmjjgotbPlH2G/wAtb+r95FUfwqmk3IPks8iT
KvPXuU8OpPZH84CXxG4xMqtY66JAHCpuspWS98HjaCfKtpn05uCPSnIyhA3EnRESwfoKfFTJfIJX
oCjWTmnqbaCYhQs7S2/+K87er37tj1f/4hy/Vn+/9OdP+nHpU5rBOoV0qqqqmPvLH5c++E8UEOaN
31vj72vh5E/GPJ9G0GDR2U/NrzI3J9wPGvEqk7vlu4j0bRz/p51w9nxdf5Ac6H35SrLMXcaWOUSU
+b74IAXIQ+znCOXpxgriIlknFdOfHgzWqsmVIcM2WCjDyUoGX3KjfkSzzPSpdpK+vWfVMJ5qKR+I
ELWjI9Pw8vAvTo1NaCNSs40SywQ7rLuag3ShZtxUsgb/sL0KVeUhJbA5j9g3agJIHwMevpUBc2Is
hUsLqEmu4j3Qgull9MfNmKgrDys0HdEuzchHpAk3iFS3F57hX4Ra+BmbnGsl07XlSce8yO+hryxV
NbqLI+ul1qvVYItyaUTasx2xvkGMyxaaWtp0l1lXI5VC3Cb+IoV2tLBldH8/ObX5+/F+kDQxLbyE
+bU2yqccVmWoKTuTTWxwq+qlHGA6YeWIztS8xbbXKJcKW272xJ5ibBdEXU09lZwwnA3ocj0uTIJv
C88YlIVfm8m6M6qXqVVvegsNd1GzkKZ8tmrJqi6QnBa2UY8sYMor5c6GADA6/92yX29ZLuN/PrAW
1Wt3rr785qbl077ftPInnRNJly2WNbFZTuNQ+n7Typ+APFoQwr+u6JznWd8lT+uTaTPohI5B5keh
2frRT5mf6ICYZzEGNbl17X91XuHq+/nG5cBC7mSfJE8CW+db/bWf0tPIN/AlwyyIbho7y/aNN2Ht
nIJT4zfZC1laBfzpZNjXqZqrWOVSuRs2Y4Rk7BSTGOE9xJOJDBJrI7QVtaGlCBphvnlKYzm4ZfZp
bjzK0JUuLRH524z5KkQpPFQLuUrTy7b1hn5pVY1qkPfQk7VZ5N3OakOJyLFt5vl2Uqvs2cABTM5D
zlJlITCM97u2LmzCcBVxyFvcW9VeannwGI1LGH5XsKcsVIGNwQEIFhXz+YWS82CoLG8nF92wwK97
GUe3YMBs6x6G0CIGkjbJyUHDoJr52RNNjEYTONHWDd7d1JhPeZrfmDYhnwRnk6m17sCNHw7SlSbX
hyFgOYUU6UeRhju0hscpNJ+1LDoOXXNFH3CR9u2TCga2toDum5D12w5LPKnMjdW190Hergi4rMqi
vYjb9MKLjcc+0W9TP3rR1IiEhl0SJlcKrOM8SANMbpJ5wNvCPsSBtwpGwqIfwvuIMBeJ/v7ZxnLs
+eqXRCNw50vXUm7e9YO86lEf46bfo8Vc+IP8AOP8oRqrZctZscJSc6qM4FnVScGPjMZML95rCbYL
q11XSfIY1tJRMOKfMTqLRhfLjL2eDkasL2pQ4Ugsj0UR6jyhEoh1gcb2qhFogIiv/AHmr5FsIbxc
peFwE9mIIrMP3dF74h1pQYLnUKaFqbh5EIVvndoBjPPLbFkM3aDdE6VQF7oetOV6anCEJ//V3F9r
bu2Pk/fFefzN4+vDzN34pFnU25zsumCNAdXxX48vbBm2YHyuafTEFB7UFh9qDkE5zaY4rBQye4h+
PL6YFKkak3KLlY6AaNj59S/KDuMXAjpTfU0WWEBwBLDW3Ph1GlRIls8OCXPYVI0pqmWtyEoacvzl
EzedF6nitrMHBF5IqxbQClNS+33fahLjah/fPONgpRMnifsVqo38WgbgpsyU0DhOyZn4cKP50HHK
WlxGGcw80TXYuGVk0NGpQvy6XUPcz+M6ZgUQ8nTft6wLDHJWF7Qbv+hjVx2YGZviiAEcJokUOSVK
PbwZuYp3rMCLpY0hj56xSkaNUieS0hD7fGoSXRkk66T4BHisYkjGZWSqzeDAe89ZMATYe9X1CbjF
wJ5NAn1tPmVVULqRN8jHxg7j66B7YPRvHUxoyN82uP43P503a/7pvM/735/3fNqP816mvWTNkS2Y
6fxUpGNxYmhqMCfFJs8i0g/9qfjEf9e4HUx6RiHmzVbf56fcZgbKBLueqdS50/5VnT57pT7W6bPH
iR3Qis7WD458ofyytoH8kAqeQGlICOqRuWxm2dlmmB9dWGOWfKlCybgIoJuserIu6rJr4woIiY1f
RK/6RN1wIDCmGrU9AzSDpXGZTGalNhnc1+2y6uI1kbaYsYxNbC++iEnZRIzjdEgY3H4N48yFV6Pj
bWUe69sGbNl4hpagsYfqK7EuMHJ/H0yp4T9iYNRdG/v4jkTPtPTftfDSaKNdiLUKhTye6nH/XyX7
tZLl6fynK/v85S3/bSnL532/tGdpgCvGogWl/OT//DgL2DavsIRkVmWxz308CLjUFJWNUfxnnU/9
cV3bn/hY+O1g/jTBLF//NweB/r6x+6cGlFmL4Otx8zD9sQ2+iY8NaK5rg6qGebQJavteInsh2/kT
IWXoAA94T/JtPdVAFuQ+v9ahoSWuLJWW6k7jeGPoLYmySd80+P+xfdlkEvGrlLlrizx7M9SgV9AN
rYUq0vui6BncEEgAChAF2WUfY0cJX22pvmRD2CE2PSjPJonnSBhupZQuSiHdqRmvscrBqfBb17K7
O00a96Ao3SoqT6wLXQYJHOm+/TKO42Nj0BErQrmqUo99elUErtbzVnIL+Ru38Cohexs19x3CGdto
HUEAi14VhGtx5w8sFrIgHLbd01zM2X21burznC9i6OuE3uR4dQLwx1yGwPqJJ2wC7TzWeMJZ61cp
JjSCdZBQYmudq0rZLdG2Rcaqcnvc1Q3qI4iJzsy3OfaTpklJ3sy4NGJLRuH27DiT84hAuL9Mu+PU
nj3rRZoudDKtxL+P/TRg2D0Vfr3Ngls2oZ2IGW4IxU5180TJrsvD60BaKWQzpt9EToS1J8GgrfZH
jQ2t2RSt2UA7o4vWhikf8So5pjyu6qbAFSQd28i/qOvkRSqku2bswTeu0VUdLzQdMdYrqD416kcm
2CJQbRL2zlvRaYADY4xf0jhe6Q3MLGNjEQkdDXNpkgzvy9GZVPOtGuaq+Ci1xt7OGcxjqpSfJEgn
hlUspHiZmff5HOjNyD5SEtR3ZvWS1/bKB0QRwXVobX/T1Om2QuaQMgiPmehhKPqfc9aAME1ob6sy
diG3XLXgGnQSqCo4ZCJfbgTJUDerJ12TVvOLkdLeApi+muSrxIexFbwkMPz0p2TunZJ6UZirrrht
jCcrqlw60gUUGpag3eT2bWy+RGggJnozFcyimbMwCPw2/+vr57CdVnZ7KpI3cmduoUqsUA6XXnuT
dCgtZGXrYG8M1rUEB8DobmtwIiVeGFaehKDmLJbwWcXtWLFyA3p+m++8FnsSwkzNHCgepUUaEWsL
2Ht1pxoXM0WtGlP2SyO5W7bbEw1kWWIrXyCApRRlBLEWYvLJ+t1qcBAoPmG+3mYp4ha9Qp3APYKe
5UHyIaC96US9igS/sNQ7lEG/yCvrUkt3Y6mwArl2MvGFrBchuU0awdjSAWdFw1aPpjUmDFdN2VwR
tYVTaZCszOySVSTXskkjFsTkvqJFJ/DNayTNZwHLn6WsCE0LXj1skIJb9oKeblEGgVu3J4JbDaG8
UD/PgNM+OJkocAVSWzleZKV3yb6FBYuGZzF+0bRARVpzN8zM8PApg41RBdKm9GNHlG6XkfXRXiJA
qKWAK2UnwCOhl8tbJlSg4+/S/KAbK8l6A1Lshn6zAdJXYT1LZOFCqFposbodUEwaz9t0SHUKkp2N
dOcj4eWSzMKCRjYWmfkAtYXFydWpoNtFLdmTR72S+bE6k1XlfnjNzPfgldNdFGVfAJA+iIFCNhUn
trFyUSjg5649MvwrFRURiu+4sO3qLHX+NXIVtwq33JDkj8IbQF3kvivMYEcyFAJLjpFQdjLTCCgt
0C2t+WPJzL7VUFGt1NyqBXmYOnV08rFwclLVJbs2gY2u3WRGGSXw83PxqIrooiBDNGPH8kA+9eJF
7i+L8hlY+DGy453ZEfzNgdsseDuAgk7alwGB1ZiVVoEOC9PAbUoovQNJazUFQMdbyNoqJZNcMP8u
UCO+FxaG64Jn6Tyly1kOviUpv+JfunqtSMDjY+2/odq3jpS64Z9LEeecMOv4jRNsbj2/VyL6JyIE
aCwGcTSD0TVlxfeh2tywYsLSKTtmh8CsD/3oSjH3y8bXNZIaQ6+/ihGcYHPtrRAwMIh9sdrq3xQj
DOh+rrLf21K+QUQl6h40p1+KEdOsG8+KrWHTYeV0VNYwcXtVTqtomRM18n5U9Q14Hw/cTLbNknbO
vnblQprKbaXEClbXIl8Sz9G5edpN1nLCwvRZ1mnMCMi86GJ5oxYzujHJjjaBsgVzoDcxpAe/lvYs
GsFzVueWEzEUZ5OH7Tt1bLMTJ8xXdQuuvVaKXZh2zNlN60C/itDKljKsEeYBXlzG64zrqKK8n3qi
XJpoV4pETWDpLAhX8Y6ygia40hC+SxCvsGPF45SYu5DJ17IL45T0s28fvBBT8ZCD/zWC8RgU0aZn
L1oQyDgk4u4a0/gdkDzKBkA7TkaKE2btVB4sv7Nfy0Z67r38JEWC6A/ccdYK5c+C3CzHTsmu0TL9
0pj+QStRDPQmPiko+CKOGO2DndkEvDVLf0IfRi7QWOfClrgLG4quAzfEXLDbSF+xx/hY25QKA1uM
U/YccDl1ywpcoIN7vtAvWCRrWK6NQ3bMeK6r7RcAhHuZVIAT2n7PUTRe9u103RH1cPTAVrrPBQzX
+Lo29NQ+qVHm3Q26buJyhrIvbf9rVN4bFfOPLfhVfE7yvD7/fWg1f973xwPdNCKU/lXp/dqQfH88
iE+YlLisDYbrKLQfenCeATwCMIJajLssWFs8OX4YRem80ZZ5PuiYf2X73zwefl02ztOBiRU0Bx4O
jNy5T35uVZpBSvpxDPRNz6x808tal20CHHnsNIlVYZ9RXKXgguA+p5oPBHFY9fYIqadRVe1LoUdd
dygNtt5Iea8Cth06qLJx2k36QQ5gp1x7pqx/bsJWcYdu8sM7AR530waaiFcCTxXVeKhqp9agmFu3
UjZiHmQi7w2peQW60mu5tKX+22Lc/2ZGgrfvn4+zw2s3/v1inT/n+8VK6yxzJRrs+/rqUP5xlmmf
2OmM4xnbua59aKux2xnottjwdEt+Nzz/damqFlcxKGX+iTmUKf+7g2wWf35uqhWUJpp0VGWWyb+v
9f6g6nbgz6LeV+ONFwRH0SOp5uroGJ5OeIkVXIbLtjR7lElEHSFSbVkW5n74ZX3TmT/m5Vjb/ptv
ARAKCyf5PviJf9GnNIQCnKwkSHSIJA6LuWBo5W6elsNGbbS1bylXfq5vQeB9Trr6lGfsAgDfmqwr
YT2CZT/C5Pjsw9QHyIwymln9eZSks4clfItR405IyuD0gXFtQi33RvmyxpPnkOVdC9JDUNy1GyOr
QoCR2m5g4aKaholr5J60kYA/LhDU2K5cSI8hUZs0MtnTkcuPcHGfWisyJELb4fQoBVba7hVyedpd
LU1466pJ6SnUy/E1fPdL5XGXjAt5LpuBUIXSaLlFTLoe5UprX0ETDNdFbEJtj4FruDLh2xWKCOU+
Ym7ihjahB9HXurlkNfdB8wQ7ypSrNkI38tnZ5HStYdOtgnSRpJFkWQ92rxiyG6OUbm3W1iyrEME9
AVrAWi9ajS56YlVrthUKDHV5JqSzYZzN3iFwniCOYicOy2ZhQY3aqr33MA0ti5HaYavRj3HmD26m
J3tfH74M85EZyD673YwCvYeapQ6GldU12wiPA3vU565KUZtNAiNnr3vyrR4mV7GGl5zFzFCkInYF
tfFOMljkDtzyUurkifFCCvSoy3WXNRE4/tpxFVUstM8E73Mw6B0rrFsICxE7BEU54U9U2ORb2RDF
ce0AxE08HbA5/aziPyUh6p2HG09tknvfyp8BWByLJDSXY9diqrT7q67Cw13X4qT1xaNUGStkT2TN
6c5L/M+yiM1FowBepR48wKBjsUmeL824xdQud/OX4p9adcc0x3fMMT0UwegMRhNDwA3ODRQWQpND
veRnsZaBPy9WmRefVMNdF7KcwcPfvVAntXPkjpS6lieZq1SVsiQfxeUCqbVr4teu8t0iVZHdqOBA
WDGDqbqrFpFjUf8v9s5jSXIzWbMvNKBBiy1kyBSROjewlNBa4+nnoPrWdJFs8hpn3bs2qy5mZQTw
C/fPz5lBA8v8KrHGVSni3Ieb46tjQEep5DtAHIkjQz3rMrAJcQn6eBiUQNRTAXR209gAZhE4jkPh
KCH34hl1T9xK5Ooksgsh9MNsayGKjQiXL7oXrQVxWCJw59dz3e4SoA5kMA6ALPbCdre0kquZc66c
C2dlbAqqy/19Hla7vuHLktv1U8paX9bi+3RSgqQKPyfFuilM4bhKxjGJ6sfOaE6h2b+3prxPpZLk
rwWTvykvA1MZ9mBEMLU0AJxCCp5ZjZh6SCXug8MTzqeakkD6GqpES7IySYglJrwYWfIiTly8Rx1m
tKEgaAqloFAs4lfYjKpFdxcdQpHZfVVqdlyq4gmw+EsUUeJRNwIHL3SYZztAuueEmS7ob5Y/18kL
claqVzrGmqnYTRsCQYjqTdS3cA7uQerUHwNjMXYUC6c+kw+mSTdp7qarFL/HVBG2zTVWCUS3jtgV
D1S/GtiN8o7hMVKzUr6XTYXq/RhAHdiDFycPmSiXcM48Xcz3jRFe6fH0pSrQWZphj+/hUYV0AqVo
l1V8p4pEOqwN4chLyBct7diXKCtYD3ZxvALBZAChrG/gbxtEI8s9g59fYcJhRGZAdZjLp6Yudg2a
BbtR0NWqlZNIOfPG1aeSxreDOiVc2BnGn2eMOSgj0Gkd1LE9aGp/VqZs10cseemynCfQ7WmvJhAG
lgu4zztZSV/1sWM10oTXpIM91SuNrw3aZdTN27/fYbaUxZ/2OLqU5Kd0NjiulL8/jZWZTPVsBiOI
Z3QnCzJ4doZn1XxnSZgYV7rbEihsufWUzeDOEJy82cGBnQ3JDjQNuHcS6CaIHq5zWTbe//0/T6bz
87f/vD8EqyZUA32KYXK3xE8JY4tt84zjkUX23ES5jwQykGY8xLCajOQNupUsUYSbAO4pERWx7qKu
sPPNS0I8qi1IUEen/59/IN0suPGysh2rf//5NWObhsuqZju9iPzERBgxr24HSVvQOzdaTKfXzjlO
jmEU/VhmMRBVh0Kbu1aHFG5lZXxmGVw/5SImfovTr0EI+/f/ROXPZwiZsQVJ45xFVp4qxO//ibA9
UHuyse2GkWn7pfaBq7sGF26jedaH96j/LMFr6KC717phwY+8bH6blC9sXsz4oSWL3/UmciLyLTye
9wbz26LoqwYvX3udtYd2NIhtQTbchwKcct3WqB7XsEmFHtq06Dfa+t+4wr+KQ9sp969P0+eqbKuv
P5+nt7/18zwt/iYzg0LthbY6QIhfpwRlzsYMojAouPU+f21UwZjYAgnIMDhqMpmx5Rd/NmDV3whJ
MRFDTJiMpUGk958kFn7/OtN/1WTOsiA1REvXDdJbv2tTmWWoDmtLMTSVwBBNzJJHWImLf9UO/wEt
ASm9SReaewVxUWOrT/1ybufc10ZNgaQdsKUDs57DIvrR1q8wFvzy+f+HAzqX4l+XJ36f3/+k7c9/
+UlDUmUpMyikcuZspVNUI439Oa/1l7/OH5bo7YfolsgdhIs5kZPt9vTrD2GevjGUdasg08bCyM0m
teDhc9eGLQeS7v/y6f1hufjT77T9+S+/08QEEXUlftyYvprMVQ9Uu6XL339uVCf+9LltpUZR0vWt
Jf+HX6lUknrh02KOWcNcB/8gLa6jlL5MkcHInv6Xb2nbJH65x/34jSiJbokcU9GlP8ZksjaflWKA
kJDqo+z2VK5bcHau1k5XQqf+q4f+l98WLdf/9OO2UTFSBnxhP+50v36AZq6KtaIMgTVpcnrLbCVH
cKDfRVAlJbpMqy6Oi1ploscsrDg8K8w5UkOkLVJcjWk6wgzokrmjz6G+sW1UO6D1+8RU9jM8VmaT
Qqcn2SMX+W5UmyBGxEPyTvG6VZQ9BQ8L841zRz9p2Uc926BMekAwCfWSjZ8gGxX1caKXzNSXFG8K
4NjJaMqUWvk9Vd1uxi82Zh39q7T2EsPCzkXpcm2uq5ED8VJgu8XVGgJj9CZlnE+0vXPaynJCMj7/
pP/CVCkIJdfKFcHurLy5j5eeYE4K+18B+tujR2Xg1gTRNMGe2EE8LbgAmB1JoNF6ZvTMHemuSml/
zxXSbVO8P3KhaVczxlBHMNGRVrFrWQIHSQNgWoarXDbuFchMbsuY1Sdk8xfGsLw5JYQnymqJ+Fg1
mICCHljAyqMiW2pIjHor0j6tlg7kmAAIHDebHL2kNnMTLIJyT3NvqLL5PmJal5rWdRxa9xa31mFS
XvqkeLFyefJbcaMtaxruUkmsd/iXA8wDz3XHoVSEsj9Rtl0mZOKLBlIt/cwb7THmo1Ok6gAex6cV
KMXYYLBTjZ5FkLEoHqKoeKzyOz2+ixr13YjeN0XDNCEq2MXlfT1iAyT7LFdoy/I3/BtOSitb1hmC
jQlbcYkV5YO80sSpj8P4qUZfYmZwOK9vcp1i+gROjO+oF2SngGy7OTyKCXOhOEP+w1nX7zcXidwc
S/HCR7hdzfaZqe5m84EXdD8mHUzJh6xaT43anCzlonPit4azvELwGHXsBqqv0IOqwNoasl8Yz7gV
fAHA1ixi3m0l9XuRnktN+mCCQ2Kw71Wh4FB2gUm3kSMEAkLgrsrZLLn7zTC+1xBpWZPQSzUPfRjt
NL5RcwG2Bp2Vr8/Pm/KqWlJQXkBM1ukujRBIdEFbWbSytCAXH3XjmspMo85XiuAaxnLqixMX71PB
4K+RX5Xi89iO26XzMVqFe7m9oWrxvBra49rfIgB4KRXhSYzuh8E4Tll6nHtgsPH9mCGLTTgDsfDL
2ZOlJG9CL39X1lHmaGpHrNSDyRUe7OSJOSu7YOIypLPM3R06c+ITcuZ3wDn2LCaP5rxTWA8SHR9A
TC9/YGyLE+VD095Sbee9wxO6OPCoXb3pXAmueC5thcr4ywo1p1eHfQ1GfghfqBZhc/wgnWXHVBsE
MHgdyLC25rsl4gCA0JeUm1EmTDs0/rwO54bxaGPS4ejE7fNgQD1ZJf1Y1ZLfZPXjmE693WnxRWfm
1Bi0nRA3btEA62jm2wH89UrsIRIA0eRX0JtzYI7qIULvLJq1I9VcikkAmIXpwsDcJYjAIhh28/hQ
rh+rKroC5YuJRn1S5XZBJDZUFz8puFmkDxITpXBn7ZQ/qkOe7giUoQXBY/ZGWd71fXs2+tpWGkCN
KUpostkiZ86V1nvWPOqVJnj6GLpKiRXE0Fj3Shg0IgNw0vPa3Mag5HGe6N9dKXzRYWJrmJwIh/DE
0dawODZUpEDQa9joVO2EAEX7hWrMnvjWRpylGszb5DM2e1y4EFYKCxic6WL7SSXFWYp6j4ADzi/v
o2CjQ9nDmyfwrS1uX4UHYbL8TSmWYYKtFuVUz/OuYpqiHXUHpPbJUOaDPGSP9FeeiiW/j1riKI3a
NseiHoVTZurc0tBrJNxtRJQfTJgUHYS68DiliY8q+85sBl+REbtb4x3tQswYa1jcDBtjJtxoM9OQ
oYWTxe2lBUZjhtNXJi6naETaomjRHmIfmBQxWKyFm8lGsBnmKCFnMKT+ErOdITu5TwHexIBvwqik
IBrxuBd2RcQtBuQLpcRjMuO6K0PPNFMqZorXrIBnJ+iRqQUpAS2b/gZt57BOq1ehj48z+vb6XUdG
ZYW7g+XGy4X5miECBxGbjXcAkAvxACA9M7Ce3LLOoPHdeZMSywoqX22fMygSzZmTromvWlpQ4NrE
AulpsnStCtk1xGrfgoO7tjqDqp2/jBTeLrnV7QiWnmsFO+mGDJomENjKoQUjFC7vTccFeIMsxJYd
VvUuTLFV4QLL+EFaJjgDXfVhfjBqyamGCGPje2HMZI0urXS2mtnGIOvFFYtZR6kgW9yon3bVEl4n
kuCOWndqzDAYV3bSGpczNr8M9BHI4V3Y4aeP78s8dHKrCPSNkQSH/VIBqIlqIH1yckvYEuJvg5+d
se+K0q1tDvEX4OzZZSzH6dsMPhXpQo6obwmAJjQojyvApr7ATWIx0eoZ9eqp3Pf0Ur3minDSkmTx
xnk+yot4TsKaGWV43rX2YJQpVFTloG+wqEXOt1LmeleQ57f7EinXMlr3QlG9WIOB/4FBIG8W6gLW
trGnqBvA0zolHMEIzB8HTXqUxyj3UI/tpJgtdNrIVnzLN3PS+3LXBJIlPwqjdZfpPKICTKx5UF6a
DZLVgy22zaR7y7SSAgokrbRUeMbYXBQkI/GgsqsMwHCiDhYT9xlb1FHsTWYY2TyNsS2bIe1ObcSy
XdefUai/gzbzLNhew5h9mv30OcP8ElJgEVvOq4EGtpbpdu7WAprM2EbLu7Yn4DQ1OFyQKeAuCpuW
qFWOxzXjY9x+eqL33y34sSzVGFFcxr0sWO+xVR6Bi1ChKzPXLIqvH3PGzYYya7ToyxCka32DnClD
fZg27FkF/2zeQGg0Iryl3fJSRbs41YZLGzdwGvv+19poNxlENSEf7scNsSZxgDEbOCWw18wNwjZA
Y1sqhoGlDdBWQ2rjduRQChWO5gZxa6C5dSw2q6zuI26BjjKz+sJI5lS5FKotTHCiVKNzeysHr75G
D+FGOgo35pEhiDldfWKv0K5m4CY8hBZp8c5MXlTqRWVJrGkhj8tkCxaPYlR63vwoMAftStf6x7QI
n5sNwjTTaxahMhm5ya7Uo8zoNmRTtsGbxjbH0LvS+mH6hJJ5WHt6hXzOKX6gn5SlB+xSJKb+VgtN
LnrhD1DUaq5Dguhc5GyxKxKpB0lTA7i2dswMWs0+FTP+Xi8kEvFCiwIdnK5mqPcZuQvMKFjV8kM+
IW1QzayIdokqtsOOSdBFOadGnXoLLHzhGHHBYf5H6rbR/2YsI05fS/YJPlZ7y4iuXToWEiCnYiJX
Q5BWOPr2ayLVOJ5aPhywMlom+52iQ1l2gbqu2ReI+Uq/j6RhQbzVJxNX2HEW44Fx/bAqDlZvxOHe
wBhQ2AaoKRZHrWgmHgutPQgDuKrvrtDb9hjleTOsZB+jVL79P8KocUAdudk1ecI5A8GqLtjNIO2y
5255Ehu/Me4Mzi4CR96/v+/9hzslk1xchyR5a+j9kV+oCj1et4afvJbtZ63Ml64YzkLW+z9+zH+7
rFuQ/a/rQk781uJ96L/+XBra/uLP0pD0GxURhlNlbsA/5mH/3WqVf9um8CgtgI3dyj9UTH7O4hm/
Ua2RmXClQgUmQKRk87M0pP9GXt/k6TYYyaOa84+6rfKfagLSxjWxVHJLdG/5kVyrf7k2q+yNXUEd
M2hTbBq+EFek5uxFgjPES1p01FLHkOvZnK7RXGP4yLoH1Wg4bKgZYpyoESlx1pKGWnYxQFNLMvZW
YP8vEm6u45xDKNrVoXKnl+t+FqqXfJtQx3tJP24OE1srcTriVWmbqxrker/arSmOJBD/+4j+SK7o
vPN//Yie3r7flq//+Ihuf/HnI7oxDBhjYjdgxo64PU/vz+iKwiMKWYAHVKeu8mOy5N/JNuafqPjR
JP8fhsH/e0QtxkUZkRL5bynmj3LoP6he/ihP/lJI+jHmbRKw2wqLIqyOrfLzyyOaaWFern1e7uDj
l1dCGgtnITSkW46ECEzwi3Vlfw2hlKHJLDsg+PyOSuEen9oOI+kHkKnAaqLraBBkbANzDk+HsHre
IfdTiY/bckNjKx+m3rEa83PI8tes79+USTqnMBC3XH1KFX74FA323YqKpkvKTsBxSR0eykEYWAok
FLM27oYCXMeI2SHS2qvGBHgfidxEIqmunqe6Ls8jyA+n7Rc4YXRhn0QZHWfVKrk3qtGwqzrNDNSS
ShONwYuEOczWO+0yW+btWM9ZULZy71sqh5CBLnjQRTpDLsygIsDKuQ2XGvOe3VIH/LjGyVKYV3Go
yEcFbeOlqzQ4lu0UP8hrHO85XqhvudntJ5k2XC0ml6YTsb6kHNR682Cu8lmt5lsei6Neiw+LHO8o
YJP3LpaXMoqSlJZxinqZUxJuVniwj4W16kDVTJYPmtwhPcgxvJFrlXOVloX9Q1fiSeRmlhE9sPm0
k3/VT/+7CW3YkL9+wxFc5slX++ctaPtrP99vkfdbZvyRI9GPIZpf3m/pN2bBeVUNkdAP/Qn+6OcW
pP/GgWsrtW+zlD+SQD93oK1voYCFEFk2ZJVJzX/SnJDoZfyxUAzBi7OfxkLDP8L8wxYEZxdm/WCO
wYiEipOjqM/9xMtBzidGZyPdW1g9NQeVClcKagApzgRrFap0v4xig2JAnqY9ghXswrCfvplsV2ZX
lPUMinuKCZSB6BS6FMFyu2yqZAJoNObqjQAe1RXCmgsqQAeSGpRDGLuQuzcsePmrOI/y7bJW5XXS
aOTUubtxnUKFxt2EGAtqFyHfFRpj48wmg/ihiWSPFZOU5VBo6KVF2TEr/Vi2Ctspm5yj45U6rWtH
DBQMuFMbVhRkTchMS7dIXDEsKXVnqRMPWQmN0ss7kQM45vQiUq6ZXGDXpJgqZ8tjJAOwEMfK4zLu
NloLP6gJttpeQzkUmVCxQ5zpMmSw2pKh74V43k2TepJ1Ir8LkVazxVksZ19CIVJaWZovKVvulji+
zVpFp5u/MH2jyntYGNckWKh0MqXv9rJ1NQFgKY1J82IjwomH8dBpKwQ/phkFVkK2YBJVPpeZU3/M
LFJNWqSkyhtSEu6Slgr3UC4PCUjYdb+GK91XfNvcEf671f/Y6lU6yH+zECR9O3T/YR3gb/1cB2Si
fZwotW0i9H8285/7vPwbOQRRIoPKHOm/wu0/1wHrN46FvJ8k3K0ff/bvo6j5G+Fipk5VhuAYgzP/
UURVBZH6+5WArCs9c1K0JOhB+3G2/f1Ob6phytjnEDFPJ7bpdZMYD9rUoqYuhNmN8HL6xN9e21A/
zklzO4YK1mhTm/hf4mMC8uKg9z16aINnXQf/lsRfc2vwNBPu7c0xt8OS/oK1GB8ZXj86JtVztoZv
Mdj887RG90LTZvhWspB+OsUBDTqfPcxDvGvK9S0x+8pea9S/MPnkAKoy1RcsOHJF/2TpT3FEw53u
hvka94OxF/Ryn2WpYo91A6ez7PObKDU53lJcbuXxnUFT65ysKpaXaiLeY7qTAHPNYCSKLZN2ClpX
LXlWusiT9K2Cmgq3htYKtg5UCethROUv1YMYD05CP8TNBvbgdZYcK8+hKWfenIgnbFU5YLL8zlia
U63CVJvNO+qx+2FJL5VCSQTgZyyRJlyiNOC+emya+SNsMSyry606jlRa5vEsLw2VSAnU+/AwC4uX
iSSF4jDzwyRpbSJfZxrjuIdGCFJVvFzFq3EpB+WWBtZeLpQ72s8Smib9ZLWDL0oEG8sxPhPgaaiT
mTttNHYDbiLceo+CFLr8P1k9lOawgJwicE3EjLpdQXdMQYDS63EgRMo5B6hNnTsFvrxQWOyyWHTS
loqRvuUki8HMvInoZFzJh9BqS3estY9FaihiyeehLnyh6HxGJkC7JZc1r/15WIMuzNy1V4MQdiuQ
m3Yd/HV9iYXqiIDvGAmSE5WivZgWNJB8j7/EmRMcQmq904A46j2kvVpw235kfmAisZabQMUpcVKn
MjevZlQ7fdSFZJf0Q6ImB410dB/WLoun2za9M/WIbOT9oHwpje4Lo0oUEaFyXD8UwuqMc+IRDPSw
Gx4U8bZrCqqBU47hMQ+yWLtg3nqPiaWq4XqtlU9ryqyiDgq2DFpluTcK7Zjmxb6k7BL23kLlvomY
1GhOsUR6SvGEuj2slVOikZF2nfSg8+1HCEUJTJnKbWhd5d0d+2BovDAT4ek4GinW573u48qRlN4h
72I3CwXVvdlf4A2wWTpt/tTE12JHKBFiXTriAvVHzI1LfE4s0ava0zAxghZT2izdZj2TR7cHQbPl
7mGqDqDpTV6M2ijczIKDWR8MA3l7dVkgOnWrTwgS2ed1Ux9k8RMBY4yQfI1EJwr761B+WPOjhVm0
qz7SVKTvFiSQIDOKrSCdkhEAckev4a6arqAUTulOy3e5QaPojkHzpoFqFu5M1evyU9qcFoKWJtpK
0U1AHXS3mi46POXUfSW761t7lQ/GQKGYwhxPpvY8Z/vaOglL4k86L2p4Gy/PHdl7KcAPiKndtvqT
EO3b6NliyekWX1fxvO1i/Vkaz3F1bYW0fDxpPEYiKCo/kj0hDqhzQ2QBhpa+CvQ16LcsiZcIh5mk
a3LUu8NSHzQMvPGLKNxiNQ9nnwboNNwwVs8F5zALQdpcGxKZTumWLGNjEp6kNhfe0FFWhLvOuM3q
Y1Y9C9i/4De09NqE0S+EA0ahVQ0ysn5J6w0avmzAvorwpWSM8yUPs3JVa72tZ+dkOGridZI8WHwb
y66pP43wtV2PuXJl9D7OTLdlwphYrMjjlycXtb8B42yTZVS1/VBGjtreWgiZc0cxvEH31U1hcd8M
228npB+N8ZhSmh1kBH/3MmovTNEpffjqvUE3IRGXXTxd2edk5oiJavxcwYfmK2iXeD00zDhNpNgk
I2iTt6R6DrtTb1KKvxaF56F6NKsDAjt4LzvcTJH5Av9CUq+oSMTjLbOI0PCQ547maSyA/fCvn095
hKPB6YZgZTq41m3dfJAxHSoOC5gbgsAaloMVenHqM7MdSjutfYLQT1+L2BxmeeF66I6RTtLrhrDs
utgl2o+y/2yX25JfV71PJskx+6vcyGwT9143vxbd3darQ4Gef4ioCKJctsOWaCC9KIuorr9lyQt4
es9WeJCXB3MegHp8knvgVM1h7WAsNwihYNrYixqgL++p9eqiXXURaVaMIMPHZBW2JOxl8EnMKrby
fbQwE3snmx91XDudGszF67j4oMcK/azIjxDV6jiodYdxaLH22tBrtZJW165TnyYGc/um4ux86SeE
l8wsKtk+nW5Xg3HpexITUJ6+jDa1lfFk4AwQaP2ZGuX/Emhu40bNp6wHfOBKemyVQI/zjUS7hYDR
+j7Ww33BolmPT4jc0fkNdpo/Ekqd2PtFOoERXRohuYv6G8UQyD0sh57gbGq8ZHRIp/RGJ35dVQ2w
0Nqu8Vs1BuWsWwaTJ5rd4fQ5RaMrWg8l2eNqCtjvTmmGhK68bqKjCFhNp9I1mNqNGmPvQXrOdOud
kh3qyvSSQmDCuCOpn3BHtmfSAxn3jumhqu+rxC3lA+TRSrzRWKwmD4dcPe+X6K6kGc8JpXRV69w1
IZxGfx454n8LA0pB6ciw8nziWxHyu6nflbJfJmQL3kYi+iafiptpZwF/HlcUmZZFsL6QyO6u1c7L
TtJwJd4xyGDA/H0Df5pkdj04614ElX4HWUYObeFCQQ/hJlly8TE3d0XhyV6UseAywdzYuuxrH+3g
dgfxy8BSKX7iVswkN8Se0dk9nZLEVgyUHl4oP9V363zNPlmxbsrXvXajxaC1FTC6w5GGquWsd7NG
feAgMO4meOXDoirnseZoxFuwCyuvFzKbW5kzUWkUx29FduvWlTAgs+zjWBku8AEAJafplRQdkqdo
5PUzLgkxz69Qd1fKOspDMXzXyWk818woi/2bZSwUcj4xhCnhFpUsbUX+ihgzD4+pdhGMgFCXTBAm
2qXjLdJWWjH+rF5LAkjmb6aNs0scXgsEb2iGh+ER5hUDG7nIJccT0/0cvq7hF5+pJbqA4IXwcS6u
isk3mvsOkMBy0LVrZTjPxF0k/LHWdxO6xl13adSAcX4F7z2PIiJAumJNdydafvwQGW9DvVPrgyjv
ldU84Ohzim5fsHepeHuCCfoQMHqJzOfykEaHkfOxftCyx4wB+PWMD0BmgtKSnovZrUmeQGbmQJK7
Q8cbGcxfceHWoA/GHZQGWXoQYN0ySg1K4pvHly6buqIsxVvoporTAbbNvDa/kbWLmAb9gTAIQtpO
fArpTKJ75JVjAgIeWU2ZDN89kp6xDhbBl7a911XqK04AfC/NS8qC/15Gfto8msyQT7uuCvDHTpiF
HqEZDsLFaDzlPuLNF+ww9CIkKcwvsNLRP7bYgxbHZKcOizcOi2txYDtg8R1rmiv2wvP5uIQn2TjW
+s4oT60r9LYQOtrMItpdS/FTKN1Iyz1JGcY4B/S5JHBsgEmacVziF2ne9bTyUqeTbONWjw8aNWrJ
Xs6r4YMcJk4hS65wZYz2uBUhbOXd/I6vw4S4Bm/o7IiPnPuwSfbTnbg6UXzXawFa3KUDI2xPp1qk
wOcYzIALe2nT0TmVfGtidk49CzsAWWC0KIMnxR5Jfmt6KGIIlI7RwAaRyAo/lANRBr/PfOR1pRAU
Ek12GxUxFUf6Wna8sKMfyFsS8BB6f6IHGvvj6qBOt3ASEHk2pQdod32/Wxjb+UAyPsdkzB0QkIVi
l9KetUImn6b7cedDWxNrZFAkQqYDszGi4jCKI2XHTAoUzY2DZvWMxu3eu4GLUUBuOV3s6pNC4pzA
OjjlxMRvGutJeYmaG7M4GgLjTT6Dvcu7ThMeefOOWHS9W8xgoDvZ3ojYlLQgjM48o0YYFNMDKyzj
xz1jMq8rdz3VkW7G1+yJaRxaBHzoWRsURZCPQbY6qn7FAD85PlJYUNNpWsuCZz2Z/BZElE4UbtQz
obzxW+73EXhB01XPY/TZrRCfOXfsyXWseVDP98p+bN0MXMRImOYuiw9tFEBRMXQPhVHGQVG29XRv
4MMgKUDMxa443o78J86Ip6METt25aK5l5QYa3lgGZhckjS1lYLxt45tnpv9O6y/SPnCq64f803w1
Smd+SGRXhXb7Isi+Cp7zM9Z5Oo3Eje+rV1n39dde9uO9+lZ8W1vu51ylhywhROjLj/ngqDz3BncI
m0jg3LsWLWg2mMbrgaZjC+qOJV4NyzX1g/KF4INXliQ67yBCoJFNePQZEUnIT6k71lsOzeVjJQTD
Jq92preJHbx28pGojlddlHfhMHxYooNuVRAfqF7X0Vm64t/fFX6JkjQYpqPe3gqoykij2WlzZVzi
+AqNx5K5qm6nrLHgJS6Mpsh8rCR+aLdCDmY1suwSo+MpYqoLKItR7BDD8zdYVfUbMzlZE5KlvSyx
svCY2YAJ+yQYv6Yag7oXgZp5qCc/OVcJBicOD16b0YY+qgUFdacsXeg5BHfUxB9CDzxDEvqRgsjU
Hr7U+/xqbkAR7pnkizVnhGJCiq2259E3vyCfcrjXUlfiSFJCOnRlznds4294QMOvoX/KR0+a9jrr
Ic6tiHTcmXc07O2RPvR+e3tVtyjZD/emuY9EfLyssfU78Ih88tn3HsQkwKjE8Mpi2MoXQJb+qeQV
4ROPnDFxUywBZ5VLMJaBvfHOSEWBiFc9xXDIC1djRRE8sXTUj20O6aMgbXtLdGbAvPWt1Keq9jge
CMox0V+7m75C8nucu2cBJ4a1W+/i3CvrwJLItBIq8qbRwaom8XvcUbnMhGMvwr8RdkAZy+aKR615
N+Hf2/3iyhVTg0EBLjH3MbAT2YopZ1KZmbr7bkADHug0HZJD2HmUEdF1885F1WFgPGdD1vmxtu02
iuhvei0rsO4ZhMBZvsinXNzLg9dRN4Siv/icLxQhJjbplADia6+rXZJPvPPipan2xbHizPGwpo80
dyod5+nrWL3wXgqGF/Jv73YdcTBrjxhKB5cJ3EM+tHcE0RgpWnqHhcgkIQFhffWa8WrIz3wvs0qD
x5MIBg4eiyP5pIqtubjKxOtR98KaW9Gdknhy5fTDwVr9ggpEd4rkIFR87mO4XCojMDrEZgF3kmb9
CMOzUB9Lg/RFIPJSTI6uPpOerbkkFy4XRyyGbXJuoGSvrqHuBQutgVttggQ3zd/bjLus33/zIKsw
h5naVt0FFRkc0CxYFrdsMFK4/J6rbmfztjON+jEajzN5PJGKtS2xeqhXBp91iBeHq4Ib4YlnO2ZF
Hz0q1tr2zTJdy/GUC29kcd99LaJ3mbMxGprqgBkAeLFh7IGGZ9l+VKnE3wy5w24vt4fkc0F/Pe1C
JlYmr4D5INvSch6rz5GNFykDtwpit1lub1X540TWGDhqco7WB/LGyLI5cFDMhsfMxk72dD7P4jk+
5iqn7EPKf465QRT3IfHu9kTZe0lvKsURWNqIjxCYDXktBU+tXzBUl0BfWd+UI/KhTQeReYtCkd0R
uGMXbNKuuO5CLEEYMdDyyCc+/PTNuig8TrLDg2ohUv8U1/0oujUR4/TIoxjJNrgGigrcWnzS0vMW
gXWrxMnv4vdtr+wIHOLnukeFvgr20J/LitDfrgC3cSkUvx793jyTFln1Qzoc1ckWvlAHG6g1Pmos
wCRWkT/o3Gud/onmnhY669UgudK3xKgtuVvOBYWbZ3fqp3QaipgdPgAyNYZ31fy0HS3Kk/HKGd56
rQ96R3SIGScsBjvtrErHgcPz92TaVEE2nKutfjM3B35LfTRv5Nblipfa82XsqAu4peS09xyE1ZZ4
KGcKl+6BeslvLCpmFWdjlgK/NrcTOl5gECEhnUe+8+2u6/ft0USwo+wNFnnqB/Pt9AnsCmNf0wUN
JZsvac+SNbFdEaXGEn/TbkfB+Fn81inzrB/We2YhrXbK5iicuanwvK9+GZPEvRsoV8GHTZyi/Bav
6hColMezaXD75Ll/KZcP4rth5+s58WJbINwKxai3a8WvVkd+K5+FG+1xNJ36Vmr37bgXVAeESW69
LEw5616SBcX/Ze9Mlly3rnT9KhU1RwX6ZlATEgTYk0kyycycILJF3/d4+vpwfFWWZV07XGPPFCGd
kykS2Hutv23zDQq+piHV3g07hQ6hbaHS7LdSgwOiJ971rNrUHzg89T1HRyIfNMK5L+lZ6GxPWpEJ
jnIiZmWvl0bvzvOzeDIBsBfptJePMUNht4ysRbnF0VrjA1OXeepKDRD2QodK1ZaFsK2oqgRG4+1T
Fpq2QeQ4GuSYIIFcaj2Q0Y53g1Cirl/C7owJwaDLDBUme+OD4pFOcxkpdT5AJsLvJtrkr0qBM3TF
sTndGxCGGaWxmehUcBDLxWQYnCtUXdVqSg5MbXVl56/qaCfkmMVL7lFkkAIIxgOPr2Dug3tTngtv
ZR2HTSZs59HIuOTVc3vJky3vhneQmSXBpUZaGBeSufTFS/iZq2sDK8CMN249eVc8ivSgE4Dl2eOd
jLVuE1Jno30ZIpzX0q9XKA1DcyE905iDDnmLQJVi3EK282dBop1mpZ8GDjCmTY7RI9izwpbpwjhj
0YmfwLHD0pHd4lkUlgL+Zn3TVotW2WAXFcEzKE9BSCkt0/f0gad/rHZKDqa+VMoDFnNN2+r3+Efk
vlHtXEN4vCopz8ZKsJEkp2UkuXQx9zQ/zib82BMWMedauGz5w+sxd3q3wIe/wJngH0GfdrLvIj6f
Ajd+p/CgPfp3YE1dR7pI0aSdda7KtBd8NbKN1L3EBB870gugWqcs1WP/5cs2pet9DcDjECs9EOXG
/57oEF/FOjQ/HBhqv8XANj+mwUlYDuZbwZURwvrAOhv67inrrJVXxbNTY1nKjvwe3q0dAWnye2U4
CcclDqAdNzY+ReZ+6hhWcbLus4sC1s00C2CwM5T19KSKC/53DAzJCyhaq1oXNL9/kNDccrl7y75b
6ebe0u3QslvT9uZh/huQS1ROwbdJNv60TBir6GQR12Vol+o6kfjrllHvaIMzyDZhcoXCXL0IL+mH
eGfeQhPfjq5E4NCp/pT8PZ/6oJBTu1T2dWmrA+pMVqIFt0Le2uTyMeCzk3nM6ghBAnjQ7Xhuge2O
tLXoTHDfJK8171Ni68ZaeJaMWxI66SUAQLgC5PkRgv41kCOPELl3R4Ao8sVZ4wCmLtN0iD0UEUD8
TkHq2mXwVgxp+CXQeDfcdWuh2UVSjPp1K3z0E+8MIWMLtXHV4jkrXSbWsHOq3J3QHC9BC1U8tfIL
oFmkLZLD+EOotcIzyAsTrbRoOUh0osnnkIyfZzrs0JgEP6aB8nEZKeReMAQvBRKEqBb17uboJi2D
zTHozmW3KX6AtrN+PVXPXbKa2o+cgzfj+ui9rSZCH2EWGA8RXoam3iUkFTR2jTId9GfaEKrBBoEK
TO0W2iZ+Gckyok493LQuCRxqAkqHmPUDNa7abI1oKTxbQN8eY9IOw4Yg3QRO2+6pZpSTnozi2B27
V7AG5sdqxk/40UL/lmVXM3lOYttoqPfcAa4pYJbSq2SuyhstDswkYQ/57DbxWhi3xftIr+v3X9Za
4SmWgVN/xJJ015dROeFjU6ZdKDuVtknTnf9Nb490BGW5EmRICbAC8T9szBHO7hd+L9ihusl5poSG
jXZNIkRnLbrBJb2A78gbm4WnukW8SgPWNnI4SKlj7l9xhQjqI+SWHFbFO2FMcE2DuRJDG4yF0S8b
HeEBdixnG+W7pwqe3KqCT/yuRA/T+BTJvHAH/mJxFc3bV+RWz8KIwJpLCnsJszOowIbqocA7pMVV
6alc4M5bGMVC9fCdoJ6HZGEWJrV9qc6FuKfkxyhxP60Gt//knhbLNcBQM20l6zAWqPIvYcr/wVHy
mAbOjbyPm6OePwLlmptbpQfGh2IhSNoW1FXTL1raXA9Tveh4i0V36NbdNyuhwaGzlixHQnmlbPOO
zDzw6dT2BcCnhuvRyQ/mN0YWSzn3x0xbUQspR/vhCeM1u13x6JGryzcvWyr6yTKcCoAwa368ki3o
MJAD/EZwp0XNFasKsVq8nQa3HXW5ZCPaIARKd2Enr43FFN+xJFnKLaYcmJtEY9VYlsi6ZjrNZe6y
xLPHOo/i2WQjRi+9Tr+pTO3iq9A6JbiZo/5Mqq0fxDvfNxEZNS4cTAK99Q4cHEyr7jIDmxgsQNBQ
JUebUlpF/rI8oTGuvGPgrbTpIwIEt0PhEGo8DfxWbu5Y00taocjWbCnfAE/BA7N1ZZXt63tWayQj
I9TFJg340FwlXkdzKulC+0l+cm7rFMv6Xi6X6rm7tr4j8FGEgIOuSFTBnrfGyEiAoW6Oa07+0jpH
4QlaljHtOYd5pLR2VufIqz5dzVfge6qCjPJduOI3dVYMgVNsj7Cy/PPA5r0GBKijDZh3jLQa5J/4
yWQd99eWlVS4QCtYZFB88fygwgbkqhKMBY6OFRXEc5RvxC5EnxKRNaXb7oPY7nmNV7Fgm2R6ZgsW
zCxbzelw0zL7qEkFDexUXJikZ66UI6MyqHXsPTfJijvZeu3ujMfwIMzp/udY8TtAKS0F3RbH3SC5
+eT4++iEeUiA3goven6OYJB1otJwya/w+pMqh06tlh/I1EvOm1fvrb4yarUVP2AR9686uRSgmhZj
Bi8JkW+D7nDeMseE4V1COkR5Ne8ZhN17Eax77VmuHAJ8rdEpK1a5hWAtwNj6G1tVlm4DnqfoJFHi
9cqdPPnLEdnfkwdklh1Cvh/Ia+SDgO7UyxAKiqGzIml0Nx2zB18tFpTilr6R+qGaz8Chgr6dLqjp
qpEWT7vvz7rm4MQMDzEzLWcTVcikiAQAgmT1YtOLdnxa2eQGR5UjHwKYotcEChqaZIGT7tEiqrEp
ap2gAjfWT6Yxoe9UwHLWQP29WvvBSkWGaK3Yt3BnfgWDHVe2giJdibCXsQ18D+OLRDcDB7+Z2REN
qxUcSZI+aQQVDZ1GJOCt50grsdRp/l6UXtPh7ik3rzkW3cWqQJGSvVq+eaOxzNrvONkN1uAmuEjT
8DvGazkKz2r3hC5wGSvXuDzXSCECCrVTXhevXzVNYcfKoeJ5SILXgVui/JJgTrP00nSuzn5Cdj0L
COAAo60mX4kDbmD4ayhJqbNWjbhWCC4SkS4lHKsleE5aUgkYcYY+R6YzAFmkH5N5K5uD4b12Ugti
+oirqwL2V/7Cz9BX6ZvJfKXCfJF1+5SNOmMnH4MnVY0cK4Fa36lmi8LMx/u5F4tDl36a3V0GSRqq
wm3g2IB5xJpACmq9zT51EkC3wfySjTu5fQuUpXZPgWwsnweN+rxz2gtOrvGSBCcrw3VUPcgF5G3r
loRD252IwPV1xENvcIw/ty0VXO95fdNVyFF+eH6Rs2c66JV6LxSvYfoRBkgSoh9fdfqMcZIU2fJg
NaeQwnvIrlkt0cWnwDpilOHA2OntaxjzNUaLwHhNjJ3V37zwoUNoR9G5onjXU7/qALp93MjBTWaQ
xyAIo1zfpsx0K4KHEYMCQzxZLPhe+dLXvDftpq/fFfpfQ+OUa9ck9wlRfE1A9yzwhdBEHhbf0cxx
8WHJIlQVoqv0YoJwYb1yFr2EhPW30XwT/JWGxEWblbXdHv8aLd+zp++5Vd51+ONAAj4ixaYsv0Xh
g1Q5DF/RMsgzW/IG3sHt2IqOHO7bAfEN/50qMAwVZ4GPRQe0xdW8nsgiSr0Pbc4c9p8kAH+l3wzT
qeeHycU5bJ/nlr3UcxM+cSoKEUOsQ2YAb3iW6o9Gew0DxSbRt2CPtzASS5Fpt+pJ1onzxWL0JPg0
/F2E4ah695YgzoLTZcCaWZ38xK2pjMEHV7Nm697ObPaR/Eg9eemBbfQkcefTVRc/W2Otdusph3cF
d1SVO0+zMr4G0oriRW6S/qjSaNMmD619Uv19oZ1Ca+Rda+hbbrZBwAonfkrhe6PUfArRQi3gUFte
DxiPkc0rALGGhQANFiu7SF+MlFcOMQsrjNGeaxTVkbrvidvsjEPWvBcNa8S8m/baMoBgT7KXhsHb
M4MZha8F9DjsJJm19sMZcvwserpKgSIZmY35Yh/IhZYJKillwHptMaUT19VTWTDVd40jGe+Wiqql
u0VZs5lq0fHND8v7SVIyikBiI6RSasNQDdcC+ZRGkcOlr6hH0bzib4I5vZnWrQ7xjh+TwRWtJ5X8
FCM311H0k/R7k55Pk8JqctTHEUB+XnPBJHvj1SvvlnqWKtxmMMvUezAi4BxquC7CR6aja9yl6lEi
zHes+rVRtZuaU8ir6AmuCcTGeiV1rNEjvqiDSq21oHK0M1dqR4jzSRsXTYhco3jM1tFs+rL4zHPh
GnSbDFSDJzEY0xUxqKp89nkKo7hfigNDuGBtJz62XP0K46OivlYlDWDFUje38bhTI0y9JdsPXrKL
qXDpTGtF7JZkupGWFpJSjPNfP0tcOOY+wrKE7Wqtiq7XCnZgHL3BlXxjPYfKx9mzSeKQYWDUYGrI
0F1BTcbePWTy1uaaI408s2hRjBQbAWFMxERHpMiH0c7D1AlIXHO7xXSPsL35OsRwcKit1z4me7yB
b75UzYMQbKN61pntvZTJSeTaDeD9UUJVsH8EkMlPCrjKmN/a2FsOyRcfjilCwhiAOC8xyt005RGo
YJ14d7iH1RzeCge9ZBEKPrxL/c3KONxWY7tp43etvZuAgMYbdutFhIQjqfH6wa6PHbFaPmO9jKbl
u0ZZQJLnstO+SdiJGZY8jyLOvFr4xkvKLp/fwg7EZMiOQ/UiTW8NKbGMyYkwh0O3xZXc60paKcVX
CrVgCI6fnEblJ9EeTSiTAY7Vy/qo/LUE5MD1rco4XNXP1rpnYQ9BaxDihQGvAb8D5Z72sfrSSRtN
OYgN+y1RARajHrcoTHQOvtmHm9y8pOGXALqXgbvkZ2iDPB0dUYJakTGFU+SWbWXz2yefO1IJ/++X
nvZeB4ibGYbQawj5IYucsnT7nplhnSabaHgZhYqFWcf4R7f6Z+W94k3AXYoUpttW9W6Yw5x8DJ3x
I2w3OaBQ0UZLJdmm7IdVC+PfPmILYuskCD89AHDMfJK1mJBp3GKXEfVzgPsaCl3fo0XzyKQP1wFM
iwwug2C4hWRk4kb+yGhxqeftxCgowYJh/phktzdcs3qI1b7Qz2U6raTxzRi+EiYhsXl4RgNAc8ir
EPNkvjDLO/XyeYh3l7ClRi5XoginBlBa8MVGNUSJtxupLZg0Xignsm5YU5ct6aQGk5uMcIW1KF8E
IkBLD4UobUaZzAq+JW08NcLZFGBb2KEIJ0sUIHNGvzF+6tA3Zyayuam7twB8QvFcTqFboIbs/U3E
O6WRXVkcieBxYMeCOTG9RdfEPjV91BJYbn1IRBJYP4krWfQ8fqJODBl4P91Z0BMWJO3Vjx5GwEkG
8aw+Ul4Ef64OvhCKjgVnGfcf9PEux/lULT8amuaN/uDPGfigg4gilwSfLHudAw2NFdeE5kOXcKOY
K6G6yPJb1SM3JTkRa3wN/50q5Py9qdN5QLWje48RqoEEW5va+SLh1AjAfyu7ae0pbuwJUWozs9Td
R2Hc0+rY+t9C+DZWR3M6yKTjaeMtJIZFbq+l9ZoQ1BMLe3OAswjCnT9qsODffXixeFvDQ0cVV/lT
yjvFRCLraLx+8+JphpjEoLRwby/QtzbNC/p1FC5m9qT3hya/NwRH+ypX+HhMzac02EjlOtG/9eCr
sO6BRuol6FCGc40daFuTp5L3n+W0jWBBDZM9lDSVFGlwdCX0YVSEhdbnLpkWerbT+D66djtlT6WA
F4caCfDZ8iMD4E550OmnW+bxxkAGZVTbRGUxJQ8hNW4ZHHRZPJsti6CxnCbYr+AlKJ7mfOccBdkN
4xU1FsS78DpPxS4qn+R8U811EZYz6veWB0PxfxJxF6Lbn7AC1yVFGuUlIh3FJ42DrWuCBTeMta4e
lBQhXeKk/bvXeosWtG6OFZxgmlTtgryvNMFyudZ9oPleeMs460IGthz13OTrz8P4VJNTMvGTGDSR
f4mcsYRh+DJAeiw6pvQFmcVfYmsTvGs07QCTCYFB79epu7g8+MKJiQyOyFLfEnXD7TftyIAA5rZK
J84P7L4qezB+ZgIX+kM1LYOPVnHSxuXSKA0+hGMduxXSB3VVFRspXehwdZhkxy/UkTW0v75LSztQ
XzMixuEZoBd/KRJq2Db8VCm6KkSKXuJOxlaSNxRETM0+wWvxTZdtn7m03s6W7MilhXpWg2oua92U
H8ferTynpoPk1GuvyE80NE8HmQ8vB1uRl31ii3Q6QBD233wmseWYzQaWQp5TWpjhHvOijdGCYKP6
Kt1KGrZCGGXJEZS1Fx4j/hWe/MHW6GIx1vwNfb/NlXsquPE5CLZkdFQehMA69fegTL5EWCrjwjol
XmVaExxB8gUcFl15knbg4x/e2tcmZ5ffNoHTG1yg+QU+iUmUmoYpW2dIDpJVROKHeha7VUA9iW8r
+UpWjtN0MuLrZNkpQi6m4vI2CgdZeqBGQbDsvwDrFJfoG91zL3BOnucnQLqn6VVCf8gjjH51bnPR
tqW1rpgHhokfsub+JXnAqDZwRlmFqHvdXUVM/4MAM4p6Go4OOuNYdpcAkkhl8crzZS9xKKy8r+E2
5jsgKLYj1XS44cHQgpHb06U0dZqfEmVc19c57pIYdd0t+S/Ub/gdwo2a0tXN9cBS8BL4S+keHFIu
l9aJdVJs10gYBMA+caMfK+OB4LcdHISmerWT8ncESL5xIL4EHjWLzx07ZOs2bBwoXQM2XwpUYLfs
eJbMcEnH+7S1gw+jsANoK2mpQrYLm6Dg+dMROv40qP0jZPDbUeR85RVeUukyw2nz5dcf++BQJKea
M/NLDL8m02n7Q2/d+Qp61ObKEoiHLMrsyYMQ29Y5gOVCu9VEAnyI48L/MAOwsgPnWvMcEW3R2F56
YJzskcX/FNcIiBF0wIFYxRdYIPDJj+UjCbf5R0gK4lsPgRfdimqpQ/XOeoGkOstk2f4oOUsbhSvo
DjDhEphw4mDOC3vWDyp4JBbKQTKdrNkF7PagkXNyy6JEChQ7ue9K2i42v8wJvIbAkQWgv2K5WsJ5
vab/tv5BxCYJfHNW9EC+MKqsHKuCfnUoWkJmgw0sFlhV0SOLQQxYOxTLJ4MtaLbQbawUDmMWn11x
MNTmWqdgs7Pxaume7X9MyH3RLIuH5OGp1zpdWw12B7cybwqiEZMkDSIJFjF6sNj2UL8BylveFSF3
NsxiJVXYyemW4CN12gjTUfFXQ3UDd9RgNnoQCeLXFjDkHWEuLdp9uyEB3XQEYCc02qEbC85A9w4k
ffwJelrfrVfyfmHqOF3rFYxeQS9QAsu0KLVNlrsyZywsZ4iG+IhqoyY4Vl9p3kUgnZREIXQ+5pE4
dTG4BvWxqK76J6c68hkMWSnwdLFXnoHVEFiKHwQjLHT+U8HtZkGp0wwb/kOQfsbaDvVXvJShtq7S
JvH3BvxbuhifGPQGupqyDYdkmMN7b/N+1b96d/KYCaTUkKsp7RoRdKu6pQ72vKghGNc5nQTCdiKd
UiVcEzJ5pYcYBhZy+oRw0uueiZUI5OXAaSAtSSBF6l5I7riB5ZtaYo0QVPQrxdv5w8FDu0tUaYOZ
YV0JrjFsffhzvmRaJiL04Y55gybESsL3lIxb7qsKN4y4GNqDBN0PNxJw5ODzYHH4KsJ3jVkmYGGP
NpoFBXFs6i3lMkjGpGYVVLZKSjLBwqQiwRELiKdR8nC1y2QuHcNwI91aeadaq6KhU86O+4VuzQxn
Jq+8tSZtUrSl3oH6QuKbnLS2K4OZYWGimayA3W1ZOiAOFy9I6dGiYtAIvVXyGk/byVt4MwLGb/au
PWR1V2grSEcv2Uqz1Az56Kr1d80seFkH0tGLwC/wblBzgfrPyJ+gfmPvbJJExXGGa5jnixpG6Dsu
Z8FB5lZ8DQwq/ERUe7DFBrYN/6qWGwqS0IwM1a6C3TZt9jXVX7boOftrMdrwXegOhWo/1T/StKne
DLbzAi2ICVAJWtVEO75diwkIOzSQDOFldbzQ1v1AUOTCCHdDTPDziQznHgARWSrwf/+hpXsMP4qM
bOS1Uc9GeVCKW6SdreE6WoiVwE5c1KwU/ZTNWfeu8bhKgeAROJhuVDt56kzxdUhtz1zL3Oy0UHNv
cjNE58LcCmi9iNbyXwL05OIz+vsYb9JTzDIy4aekjKtaz1qmaZsGr5n+qGcEddlguW44jqOHb0KR
LLx9nGxSDklafdAvMnCKm+iFDPPyTdM344P3GgZYf4NwbDW72iOkDobVhAwGxdRdOCOKFSpHKZ77
9ECMnKrvKumeZ5sOC5RPPEz9mBi3UKGGToLKIDxqKMeNs3IMyzVOzUWlPwxmS9fXHS+zR/Q/HyjX
vevg7XROmHyn+3uzty1U9saOOdKPHL4SFcZcRAz9aM0fPigJ7EyU97W0R1hAZJ+YHY3wzBLftFic
trL+VI9cHBsKzsprfJY4gtFAWlDdMD2O0J8gHTCcZhTK8WxOSDDWRD0gU30LgH/Cdt9ZyBsusrTq
TpQLYVGKB7tq+VG2MLqqfsnGlY74ScRiwwpxTwqQILg8p+CUhgcpTpyEKFQaRgEQEerRizqzhXbT
ja4gfleZaNdkticH/0OAFQW0EV39biHyDWzQmgblFOpVvEnTGlCedENG+1Db5Y7GCKWdy8CpigMf
nxzerGjlUX8Vu8WrmGzN0GU667nDMxf9PDBQWRyHWydixF9Db0TIGxH1/4zxUlRXZWEnyDUynqtj
gUJ7TXgco9tYo/le5LA78QqIu4sqAMStwqqh4Gf9rLDM1rYOIqKou1R+VrLXvotGZxL0Vn6RFV3/
J4nQcwTr32Qc4Hwkz2Ou5TZU0ojnKJffZRyMAIGlXpLubCXRuRnNTSBNASE0qS3L5IaHxBe1Y/32
O4fo+S9//e+LDqQ5g/gf/dQ/JCtQkCl4Qz6E66QPNn1uOnmE4oCyy0aRqKhW1qkUIwuLsqsa9/Sj
/K899c9++B9s37/MnpSVivRMkDrxd40kg+cBSzXMukVdu4IJVq4QURb24ifWysAWy+4jgcVpw/FL
84xrRDQjqRPMmaP7f/lNFBnLKRkGNJ7OttTfffiWOAqxrtfhOozIsR4yR/YZkeDZZT9Yk1G5EYz8
e/LzYwI0N/IiAVu4sqLc/8nvMX/Jf/d1qHS2K8r8MMwpMr//Pciz8g2/4hOR/BozariTa+1kRZaT
JcO6pB2s04JVqHhLPcR1QFCK0/cAeCGEpNJ1m9RE4fhPfqU/ceRSlanIMm3thAerf3hCojFtid/2
o7UkqHs/k05ewFiZh8/M+AgWqu5dnCSsq74d0zZpUdOky8ief/0W/8520Ale/993xn5v3v/jO2vC
Zjy+p9///Z/rPEm//8TSPf+p3yzd2n/xHtESNT+5cwI1/+o3S7dOhBC5Qr+ifv+S3/D/HN2/Sod0
gz9okPhCJvVfw4X4V0Q+kC/EQ0g2ta7/S9EOxvzA/s0DTemQxFuF7ZwHmv7Wv32gNT3U2lxidxDz
xrjqZv5oJoFugTltiFrAJHvzu/hYs92SvIUmztpIgfqEdfhFiIN3oWWNzUuE42jdjDyBv0gUPNZY
AwarWPlYR1upWIldBvGQslnK6rCeAjTiBi4R6CSoECmGayi1l5agNfwqIINaCm0rBEzT2Rh2tpGG
8U9fdP5F5atZBZI0OZJXyE/BkOFOGQfGB4LSUCaU43ZI5KM2UJ44UlAAhtBSD29E3TYaxcuQCd3W
Cv2YNGFYVpIvAQ9irzhYAfOaOtC8McQFG0ivVLcoVqxtUqLjTOcipWpO41OtjqpSbAG54dtVNXNP
LaqZYRxY1yVAnWL0rrLYMhDVQdD2sM6eD1Ao1zo0RsanxKRZzGRMSVJq/PTvd/AvsQr/8B1cJu/j
n4Qq/O4NlP5L4wVURF5DdX7UueZ+ewPn7mKS3/k3xIhLxpwK/9dXULJUhTeCWAVVVPlDdd42wX//
JzVLVAJyG4qq8Ssu7F9LfucX+9s3kJt1bigmuom0FvmP57evFkRFB1m0HiJxcLtBgkSboG3iVAk/
mtxIqRwgN1Vu2/pkUsS9SA0WqIJs6mus5SOLcIPwVzayn0jLPBQSDXulkkkI3nIVgt5gpqxIB8S/
LNBR41pDpL/kvVetxQYzvTlm5qZuCEUCAfDrAaMTObMwMPSP5GEMXCY2T50ST2z9GH10IW9fpkpK
r3rb1yDG+DrDwJM3Vqi85gXwgzkyk5LLoIGJA74bCMTzmjT4a5aMLL5KzF949XWlCHdKIzTUqRbt
eOun6t9XEnFdiibNj+L//0oibqhFSfD+J68Ef+63S4l2MY3xZz7zFV2hM/P3rwRVeMTWcf3MSWPz
1fPXV4K2L0JGVC4fY25R+P07Qa8A74RikUakGNK/VEcvq3/yUvA+KvxVvGSGIv9hqOkZaOvYjFLQ
Q4S20TSyfyfJc0OOFdy2dJERbuI/qldmSHVHrl3qyF8pjYHNYF7EeJ1so0Qub1UFdkA8k76IFK2V
hxMBOMGSrHhs/BbSoyg/xQUShmSqizXBPF+d6UOmmvmeWFBbt2JxUfn5ua+bs9+13x34eeV3EA8Y
tSXxXuTiFnPxu5BKd5Ion1OVZNkukVBglOSFWMIbnU9gBCpyLoKMohV9BbBXip66gTCFuyBqD20J
r1HVv1IRZPxaA3FhnXyy5rjdhngkLjeEQJUv7qyGO6UdasASaxY31pZ2arWUGlELzVpl9Mmyj1r8
ZBO+WCp0xZUg+MEhGWBQ0zEsYIAyP/xUetUXz9xfWIFIqlhYtWBWh6wPlKcsbIYcKmIELTeT+uHL
ynvSieegxezrteFzaHnnaMLKE0DowSyPcAGW2+P+bFTy9unIhkdXtWul84fQNCshAZoUGUYBZIFI
IQzpgdyWs/Sp7ZAjNBFbxVjJH9k4W4ZE3JVeZJauIkLpiWZ/IHuXhVQYPhTF30xRLtEiZdy0UHhr
quwrTLMDkRmaE8tAMYMnPwkSFsc2tJ5HUQQ7V0WHmeI29DrqKBI/jYmSlozOG/mkesJZ8hpnyPsn
tZXxd6rS0erLeDmNimMEymfXeXvf8J7GDtmcIicXxWi+ZSX+aBrQa0kL3rJEvI4shVDvHIReI/Ok
0fQCkVFc65g2cSGQWjtS1as34ArRWqJZAuu7lfGxJE1KDgPbQatXj4GUBCA93AzZQER0JaTPrSTv
qwwt/5Sjpk/9evZxdCoZwh5cQySexk79zseu3FZiz/Q/IF6zPAAo7EtSCZmAkFJFM9w07Zi7TSG3
Fl7/XNTviZSTyy1MycoyBG0VSlqKKVz+qpLE6Sryn9uCmIA4fak6AqQyPyehWN3IugVeE+ln1ZIu
qmai0fHTdCkAJRGC/qwOPKp6LEJbtd2XzxMhhd12zPJ9rSvEpGePwKu/iel/HUoySyK0Gu2Ek6LL
gicRIqQcfCTQE77YYabPC8NcZ7F2kgzEjZ0ADyBLwJalqX3FI/aBQQYfmlKw+MiJLTmhnQC8Ohkn
4NyivqdDRptAg8fp30PWr1vF+oe3yu19TPLq7++U+U/9dqcQRCmZJM6xSaiiLrM6/zZlKRTsyCyo
LKcWeILGaf7XK4UTnpJl+S99rH8dsYit0qhBYSySZEXU/pX8OpmUqz/MWNxa9HgRWCWxZxFg97db
TqsmWmzSfQz5Nv0MiaUsKiYsTa3NJ9+gQL0bq8/Y7F68uTHRrFF4esRgAdr7p1ou7IziNeaa5i4a
LRnnSvXdKIQ+x2lwFCRumaGkdnXKcrJIGL6kamielV+5igoJi/Uctdi2UWG6ZYt8661SwulDKJTw
aFpz+UmbxHAYbB4WBRp5VkfHSZG2lQawPYrNz4S9YPQgnaLR1VvGMBkuPUJIUmUUNBIBW4gxLo5o
3Cooi5NJPBpGuidnblWINMaIFkJBpQHQ7nAANMGIc1RDFR8iLR6S8n0cLCob/drWFO+g+a1jSARX
VjinuSTK5SgQAZU2EuIPnFBKSgQQye6DdiMS90HDz+BqbXxsqwHcWg83VOmuFEF9l1Ne/QLBK8Ot
vkqU6uApoH6a3HCGhiCqgQDpg6SyySJ4YF/S3GJKXiTR4B4bZQ9oFATRDOBMipi8jSFCA19oLQpa
qzrTEck3mTjl1BwHMaQtKX2r5HivqoSANBiy+3xXaqDiTdY4qa8e6rxcS1H2OtXdQVdA30WufLXF
gpLWa/5qj+VV3iV18hkWcLA4AK2gPocFtvE0Lt7y2KfqWqCRh/xGvKnwJX7lvwdBqu3HULtaGRL7
kYzWfYVPqEzFhxlyKXukuUukQVk4j+JwPBQdSltNcHsFBDrTC5ea7K8CzpxlA5ulZdiTR4N3xp7s
txyGVT7gFzLB+L0KNbHRY7q3kjZcmbLMONH2T1oROKZYPo+DfMqraVPE6dWPqWuEZQ0ioswVHxU2
tHClWKETD/xc5KT0LIjTVR2K90gNruPcuVGMta1KOOqt2L/xEOIHVOqXgZdz6SGRj6Lix9DKcziI
+bLTZ5Kx9ollyOp7bqmHCkiMoKbxrJTFppiCbEOnhrKUO8vNlRZ9SG2SL1S8CaJ20aYGv23lL8W4
wIMY4Pgi+BTjMuh0Ip2VfPwKLbzhpHjERCp4T32Z7vQSqH1o5F1ZzSkorXdhGNvUOEgCw3goAdLP
Ji7fk1F7S2Pxf9g7r+XGrXXrvsr/AnAhLKT/kgEEsyhS8Qal0ELOGU9/Btqnt+22vU/53ne7tqwW
JYJrfWHOMd2qsFa2nsgYPyQUnuqmBRu3ioPUIkwj3gyFAqqo35UjOtJJxiUnabdEUx50vYScNuYr
r5kI2sSV1IeqOw3+OrLVD50xY14D9jEb+DPDedJUYj2rTVCE70UUnxQMBlOE4RKB5FMhxjs9ZlEk
sZLUzecQKoHHzo0kVLAFBaLBzEd2SFjvsTDQ2sf+tqj7W9q1hD2ZfexEg3SyAcpAzjyEWfzBZzlD
BetdiGj8IA5B5SqPnvLAeknNGE14FKcI78tvvdTebL++eDn7AY0PQyzrn//egd/vQJ025O87q83b
Z/35LfvzJTh/249LUPyi0ggxFiBVS/xKa/1xC4pf7LnT0rnXYDlb8xjit1uQjknXGfXp3yGvvzVW
jPsILScajkSGORaMu/MfgJopI3++CQ3VYpzPEEQwerT1nzIPiRdpApYcvevL2XhNWmlrYllOvBTl
aGm4A+DEReQ3kNgifCWZHrxbZYajPQNwqNnpSavQkZi1dELI44MhkO7TaFoZYw2vNFyFOkitAPVm
5sHSi4q9jYC8N/1LYrBgS5utFZNYZBcktFUGsVWMOVFohB+lMA+hnKDXAnS68Pm7cgtrD4nZADGb
+vdJyja9kq/JKSNaqtjI8LV0HbFdq0GdwpfnSyPedNU80BRYsBbaZST6z9iut6S2FysVS3QQQJtJ
oZ4pLYIwA9+kgs0v8QsaAYsWrZJvvYz/L8WSkCrFRkpMZ8jia9yy3g/Z6FPc3Nei6FcWcpJA6jf6
qLpmkR2msjqElr3KcAP5XukWpfGea+g4Z+AsGa8mElT1IgfRWZfLlzpBACTNNsjyTaUokFqsNyUj
TT+6SJkCToWAKgNdbmZjgtdyIH79WWto8JImX0XehGfUvPSz4LrQKhBIcXoacmxMTbhHV/mulLcO
4VSs9dd+QrcbSBsGoqgzVOzDiL0UfVnZ42urhQQ9MU61+o2SJLs+jNwgRyGK3kWtbbpdaGWa7I51
t0qxHsOhO3eduemtcE339iAivjfE/xyRacz6XE719aRmN3mQT9D2jzQm2Km8ryzM72WqEy6U5L4v
WdwVWBRSlF1JcpVG+NZlg3onJv8sUJ5zG5hfpTpRmn3QyZ2KpFnXQehGUrzP02aXRUg2Cwv8n1Rc
OroGlLNOqNBMoVVITLWbnAYcM51i1yc4Ofqs7+qjFWNG6Q0bMYbA+ojoPSXKy7c2hiKQc0U9IqHC
ep5y4a+tGNezpgyC0sdCP641qezqZjFgfW0lQftZ4z5szUR6tP24pVls4DcvEm3woXyT5AZhw8se
y8JO1u2M1G29/Ndt2L/Llnmn+vfn7+rbNW/yPx+/83f9OH4Z9RI3a/Jgyuq8OKER+HH8MurVOXeZ
2gLLnTea/zl+VfMXjY5FBqJtQNgFs/vbXGtOeSDjnu+CvW+zcPlHx+9PYy1d5nlibGbNR73B9Pin
bYti1rUaFBm676LAUPY9u2H4NcjBwv9leFXptNBmJh5jFe9VrrihZ6b3hugFXNapUmFXxp4E2q4u
StT7QWguzMHWkqNeKkN6IBPaa/ekWWQfGmkR/xsg+u+TN0/d/8uTFw7ht7948PimHw8eGbJctqop
f1/x/bH5FSzYWDAwGeX6n7/0v9c+iwRqBb6mq4bBtHNuS39rgOliTZmNrqJYBrPaf/TcWRQQPy0Z
FFmWGWDx5MNwV3568FI7nIyqCVI3Soorku127YET3xh5Zu6kknFLEhGzPoYtkyUJdFolEursOMzW
OnyPMaLcZH0nUFUOpRuYExlRqr1nMAn+rQwuEjDHFXp7spOk9Jyp7bCyWnx7iax5iAnpA4eMq9wK
m4slGGG1Q08zFeDTIxJ3b6UYCwJVd0VcFsu8nckVirUJiBeMvcnfWj1+YLlLMBCJ0lxZJv2H8OHR
mUqD6ViRMqRmyQsdFDLRKP1MdeWB4DSBJ0a6KUpx9dsKBEKgD8y7hnDTt7qNudAjnmyGtpvkVayI
maJTF/tQtx/TBGdlLLrz0PIbaTb64cFHn1Knw0irjKl/HlbyikASR7BfFPWpTfwt0aTA2ijtt3Hb
8iW7QaRemM+JQnCFkJCG9yWXa6ThbpOI7Vo0OmGdvgYX0cqxdVWlelVHihm9QJOot7isyZj5Gsvq
tTImaUXSB2r/4FzWaJ0jL+FSHOC3aP2pqXAF+LUcQn3IDqXSILNrcMFmfiFYlUbZMSZJM4mVN68P
XC2Di5Wa38oIl/2gw6AlzsxYGi3JaEhzuqjkbWwGYH9RCYYiYsox9CqcDiknMjNrXSuvHtN5JFKj
Spps78R0R19Y6ZQvOELJx2qb58rOPyTKQhrKwLpowpo9tuTEFeq1VuyvfO5M2kTce7QqAy1LQuti
91Z/YO5/1yASJJwGMrW060AF9n3yaPhir1TWJVdNMEem/Gjqym3M/GMGHlbodUkv1bhWXBP+aq/k
wdvyryxzTWx7yAMDKO8a/7IvYbqykRYRd/A5Wjg+LOua5SrssAIVeC1TB0cDeDG9SpulJCnHdJIu
eajwziBAC/Tg3ElI1vQ6fYhHmFpmA4S6Z3IUJNk+l3E2FpSV4CXblykE8VYkh1LSxb1VlGJpavFd
30z7qqqw7k/80GY82LCptZBcM73d2rlCAGJDOKkJ6Kq7ZTLu867BnkKa41Di+i+KozUBGinG5KSg
+dL67NbX8EIUxR0MVNuDDRc9bJS3pG4/O5Ewk+UXX6GesReV7sXrLjXfR9t/SErLDTOB0QGWCrtT
gDogeNTMHXqBWr10a7/Yp0OyqQx1XZbxqigJwhqm+9FilB+qNYSV/i2r9LsB8FgV9ccBglWNc7Ln
0Wsz784TaMkI7/3Kxv4Sx9qd5yFoloB/eY15aUrMi1OH0rtNPOTB+qi5Eta3MVLvJgrIoFY3Bh/z
TRDrF0CuCjMuFopqwozcr/lgVl578GvxMhUacmLUbmVVXWwd6Oc4Tj2mv2avlNHOjjW+YVLXaG/2
Hh/1f5vh782w4A75L1di270lf3El8k0/rkSFYCIkL6jlLJ215Tz1/V0tRnwAsQTcSP87K/6tFdbJ
I7JlTjMSC/if/7kTaYVJJpmrMObFgj72H2UZ8NN/uhF5TUjbGAaztOQH8vXfKcq0Qq38sTYil3HW
ZSrtV2MCYmnJrKPIKlj+7m9z9xcyvnmh+tOPE7++dlPRVZkK8I8/rsyE1JP1GfIhHRoDmoleDMxF
BVrfnvsSy9lkS5zGFnS0SB7xfHvNSHfXj4rvqu0orVRSmldDrN3ndjYRZUiSnolsv1JEtp58AO0a
lPgXhsm9U0spvKtkBI0makKmh9peehpWWyOk0awlFf19bZIo2acFC6nURGxPVe1Iox5uNFjRZIpV
y6zh40v4iE1TzeqsaLilS5WNCjoB6MuSRGpYtJ0kz8ccbM2WXQzHWq0LF9nOjfRSFHF6/0CXtkub
ArmBzXasH2YDJmg6QyrJGR1AVY5Auy3NJ34alGCmFo5UlLg5IqQ/IT7uYKlkvRNlAhBzUz1mo/Sc
yUh1dDnk4gPw54G6w/BiifHLtJh4N3IEGCD3yPHML75mX7uh+eiA+mMViO7H3D/oxvDYWqPTe8qu
S4aCtSUsMhUIy0SgA5Zf7H+Kj99rOEie7BTSjL5DFV12xHq3D+osTUpLmOGd57RheBpYL2C5bJgX
ptJ5gNudEncx9XSZIGTpjA815BEvL3e+XD0mQ7vR69bREkGkqnYfa8YS9+trELf3NeNivyo/rVLs
u64/VbX17tvBrhX9rtWVQ10Gu2LCTzp7DfzGkqjDmP6Z8HmtFngY7BhbLd/kUX80Av9lCAEl2j0r
yLhqoL/IPT7KAIF+zLZnNafJGbJ6zVS73ZPQBQmkN52wlEPvMOEpvWvsIMOmFXFsf9LaslMdkIBo
WqpDkmPx9s3vmdlex4kjeeRsNmfVhznrP7JZCTKM+kswa0O8UqASKYt6Q7gNbvAkONidUj8YJXR5
m0QN5qcsTkwSdJ9YUKbLvtfIsUkKHJ04XUjZPA5kRzv/ntzfT26D6v7vT+4tW/G37P/dh9236s8H
+Py9Pw5wRo+qwvH4x2We/Av9g2LSC6PEpTn+bYxJH23RRSOXop77LrX6z9nNl3TdVDjxDbrw+R/9
J/2M9pMqmj6aveCcaoNARNM186d2ppciMwwDMW0SZCrrqBk9eTHlEgWo0iIoXI26DwBBDlsm/kMe
d9+iwm+xSsRdsGaF0Lxqg/kVFK3P+MtL91aeXQRtD6pzf6CU3JCaG+x6VYIPWxeR/E3JxleGWUZE
HklL3Qrcb0jrJsBz1I8Qh2sDIkFXhHZLDq/ZWWvPDxP1/t/n9dexO33v3z+vLkaEt+zzLwY/85zm
x7M6T3eEQEkrqNwZ5DDd+a3YMCyh0PMqmsYeWKYS+NGAk45kC6ZEPE4I7+iPf3tgrV8YklvEnfGI
sbs2/tHcXeGV/XT98y+wGlf5MTav5Kfrf6paNp5NE7j+nG9UmgCPQ+LEA79+DdH9EQ0R3nvquG6w
dI1FeFabaq21njMk07WHPhMo8Too41NThE6Xd+7v/qB/VZ78uTpBvMEnFiEW0zHb/unlFRZ/AHA4
AbkaIBYt7mkE9zt8Obv2+0KWiycGB1Rmxt5S4o1c0vX895fw53Lsj69g/vrvyrFUqEreaoj52zz6
UM34voQwpnfhdSrM/+NHKbyrf3ozfv/bzsOS3/0sto9BPXQwpbRQPvN4rMpkvI+N8GhKw4EGYqWN
xBtZoXGo0NPEDEuSxl8Vqu3qIrv8999boRr+q5fDQcvRyITIlOc353cvp02F7nvRQJmXFpjsglWd
GxprAFvmaPKJRtYbRvJ616kfJY/sUrIiUkga7K96Qacb55n/TJwbjsYwN8yFTrgeKh4SJ6IhOdq1
hdmGvnbDyZY5upJ66NPoJrNWrgGzjYDgOpJe6tBKiEUH+InFYeEp4j7rravho5Ouku6eOc6dbzYz
4yW5DWOGH5rQb4RKoosO9YhVe8jdAgdeYJc3jwIamMnc/EXZZ2/OaVjS2DFVx7bcwynEU97r0OVU
SyKvsiStvFEcPfHuhgljWyxuWWZ9apb+LoX1sRrEoe6zfJH7Jdzt/rkLxQ5DxSMumCd78A+B18Ap
lIyrmsif4QifcLLPFW6vvIugOYgCTNlsB5JC5EDPvoH+LKMlTIZtHcvrarYPn1twj6X+oVSPBWWJ
tpUgBNTNkXDDlQZSp0P8beJGJsN7meSsXpFFVRKTGu3Sg/2JAX4KsHnIOHr94iPWM2A4fXb9nQrg
oepPuvdY9dcMYGGmXQYTb3VHPkr+JTxC+khI0gOeuV2KMG3I3hpvl+Zna3zuy5tUg6CVV+YEth9u
vAysfQjSNRpNV01elVJHg5dTi+LvADZowkSXvuXBpWQ532euWT+X5lHqLlV4kMBeWKyeeiXdpDjw
ugD1OkM+Cw5gJT6LQCBQ3GGpROSxrPSrIgOo1joY2NBxU8ZW4gEQn6gBmBj3IrmN7dnyXoV2tQfS
dghKUt0QDIoe7GU44BWgwTImMCq91NldHSOF76Z1JsSir4BxG4Ro2WsAJap4EME+tHdCMc4Zb0JP
GzKmmyowIUnvfG1nNHtVd2QM5AUjldSBoZeMwIAdyXjx22d1ctAuLPWWkl/HJrpBgNKA6FHUd81/
6xtgKUe710BmuuipIXhdo+Atq8+ldms0IKEduFR8mBAKu+RY4bQkWsoXhGNtZCrvuoYRl63S6Owh
wGBEsaw4+ezqlkX1pi0kB3UzWkKWcPW7XBwq8yYSvKDA28By9eZ7p9IWkeuuNud51kecHUtKAzO/
SZeCt1s9q8nGUwiwwJU5mE9E8+BFbIxXKVr7waXIDrkGKVaqzwgwertajj2jTy1YInUFmf3lwRvA
bEFOE72kGzSbJr9H9QMXQnNjMFLgaAPpnuEo3aSDWcw0wFetKIKwy4L/C6V99sGsjaEXWMbvuefP
ESEdNekdSwLP9MIhKAZLbEX+kEku7ckmbg9BKmkPRHyQOcnUJ4AwmnanUnvrylURPgYCx/JBgzwz
aHto1FmxbeHAAokhbADNSmLtRuCZXnqvFbtcfVQbN0hcf7gia7WC1VSs+fsRC0ADgT41pcEzVmnq
CPNC3AgZawKYTHSFmV28jMouqi4+b02G0VG978WRx6UePwoUQ0RxybGDR1xqTyoqDeo2sWRf53WP
iEYTMGOSslemk14i8wXiu5+KRz5aMSrWKsGcDjVH+gK82gRn0GcdARDQhDsA38ASNiAVRbHN1G+E
c8Tj/QCMXyZYZer3pDSQH0Ieg6mvO4ZvJIdMy1G4YPqFvvYix+g/gZAXXwOZPWRKyfREKzgulYHq
cqYOY65vpY1nbUyJkeYq6RGtLuMvHbcJThnrQ0G0wkrZ01eDsYINS2qPR9zOMe73lvetfE2nk1yd
SRjIUiJECGRAFLk2x00FqpKoNbp2QWdLpuFaFWsmlgvCSGLxhIGeUKhsPLQep+Gh6o+2emoiJ493
Eb5ScsdfJO/OxNWu7Ea4XuXGtMFIXNKJGBWwW/mqJZBMGq7FEZ1ZWKI6XsUl7G/1uQzeREFm2too
d031ATxahzLF5tcDLszmPT9672Sy+BZ0IIeAF0DqCGqZwQqGGDiuD1G8Sojwym+ddBYYjVEr2+m6
K0965EI2NrP9pLyZw7oab5EGsOMiFUdANrpy11ibojo23tFsl7AqLQW4yMKGNG4TDAhNQSxtY11f
WauV2v0EKEp2vZ7p586cjqS0yvIi+2KiHbV3CoUZqFryncLzaG9EuuZ96ORtjuDvPrPmz0riX5hE
MnDJoQKA7DChAfBiO/6L5C2HaageiVezk1WGCzshtNUp0CjZPY/SUbdP6vBcTWurPY3mxTAfu69K
XtomFPFVaiOH4vQ8ZQUAq0V5DcVaGHe5eYCmF5HRY54t8n8ypw+4/LYjPzh0BoX/dgkaAeQyvGri
KNjkMDAwtVvbbRGLTfbz1Lnjm9mh0OZPf2FsElsrzgR/mVRL3Lrpy9A6idwuB30LHxfLCOmQZEGV
ElghN9GvzbDWVMdkcADniad16U/rlhWO/J7I59ra+dY2If+quDPNPQN09hyMkISrPWbDQZHI2pEW
fXEJCFLkgZYP/Xgob7EJAfVuGl97494KHoQ4x+ZNlY+1uHVMp0jVgBIXSR3DslXN+SLsSzM9qOFL
Z4FEc4PYtSdCDD97IgE4vxjlkHYr7ePkDJ6g2ETJrtTOE8ApCLOWv257lxggMqJmKEgLpveeDQGF
A0uQrFnG1hIOjWo73NeBteWUqMZLpp8sNkSwQ4ZnD0pc8NZJjgoHq3JE78bxoZGXtVg18a2BKjKi
QiOajHnVvfUaJ8+8HAgWdfeWxsf57uatKTdyQlaUvPWKd0WajzrOYmA/MDMnGA0h6sS7ut6FwOmn
3Xz6AwgonHp2nSEmpCSYvdveXrK2PXEL2XIOTSC9KL9rqnta2En61sEhteFuSDtEawGwR4Goj7jf
CKTYq0DorYH19BH+L4lm1e3jcIR+IOZkjjkgS21OSN5e0vyA/K9vbxrY92a49+3Hxt4XKfSaNwmH
9pxqRN4YUFPpwBCnhYDUv5AZQTxsiOAvR+8TQk54tAgza40j7ORmDnuVHfRt21oGbCS/t/qWlB7f
e8EbPkrpQvoCEF1Jr/1wYH0k9U89B7OAqZ/YZ810wZyZw9KvnjMbCrsxrXpxn/NtZPf0Nj69JeO+
pSy/a8znprv23f9QpWPWfai4g6fVeAFOlj1bhEyrTKoc3zvKHD5woGQ3Se7B7oc2itqtSbIWnwB9
4emw8LYaVffoeE9T9Qo8COAzWaF6u5dBGAVOgeipeMxMJ7W2Zvtkmh/teJRY+VXKO1FldvBN1teg
qrWewEgGlycPTmcCSFvs80FZUP77soPZoiA/SFkN3acO60gcSAoY4jtTZYxGGtRmJNRBqRnNgTIV
ykqGCouoXvdfASkP0nkcbqlpLYJyi5yqQ3WovEX0cwE4oC03PRwVYGMSNIEGDRePOHtPcE+wXj6J
FxU8F/EKFHqCP0ZZaKAuVDc2dwg3ZYs8KOJkmHi4Ub6e6rOi7H3CDBK6U7I3FgOPMoNJnfzXFYkZ
vDwdYIXcw5Vdkx8qZ0iq9pq+atul7u2J0lDgKiIF1i4FEXhQu6uvEQOpp+/N/KzAjx6Y4mLShEAL
w4A/UblWskPS7PL6CgTfJgRgQc06QThU1iwxAc1W2g6KN+jyNLiDEFdLToQ8iDeU2grGSr1uc0rJ
u3bc6/pzBu5C3JUy1BlHBY6jEEeDf3vl424HfzysFCAhj6O9YNFMlEkHalc8yfWqy+ZfuFXKOT7P
r64xOavaTkbNhXz4q5aICSerbk6kQuJ6tHoCPjdAXppqmVdkecyQScpJyMYWNMahXjXvjVjWyVFw
T6xhQyrRHvIrVATAyzBXGRD067Z2MlZ7b2OHOMvh9mgM1xoOk7QpG2hKa56YcUsogv8SfMFf1h7h
gFJymbYLE2+22dAi1NYGVmhC9g0hXMM+jI94wgFDEPUBTxucEKCURF3q15a8zMwhOTx5Nr8FQKNB
VoE+Rnw1EEgDRnbGBMUmiDIHbj4MmcIHtrFo6SDgme2M7EXPdojYqDHiCvLvNpOXKPPkBmLM0pMv
GoGg0jIfX/oEoSAVDOcjQJNFOa7CbAHP7hmOsU3iVU1rt6guXDxsCtkyiOCdPAGTnzw5cbENCYhk
iofpakelPGf/8nnRpzX3m1fuYCtBRoqUXWgeumTXZSc8AAIks+GU9kdOirM/P7VtknH2r+VmC91P
kJIWEIhScFf5Ntzf/QDnRVyqaUOSUQ3JLEF6Z4fbhFwqwX2eQb5Rl2NK5gMhX3POjDc6iLAV2CUe
JQowaj7HN31mPl+Il2trF0py/k19NtKtJ7b1TalYNa8tPgHtGrhbwpNHbhhCSJxP8EAQI4zrAWZy
/ZL0rLGXDRBji6J41ZPnegK8R3WTGiDt9l12wOUVWg4k0PQljBxIXCkb0oX6lDcu1lKSO+sz8gfj
vr9yjRhwc2t3fFGmdRo9FFzdNH/Gfg4cm55AjejRKX/xzHf/CB1PfxTnLnBBpaXKMu+d8mvUj13s
Woab7LJ0LdRDGq2bRytwYc8ptAEw5Z89KI5ALmmSClbQ83tN6AnIIGxRz3SK4EoklWgFEofTNVmR
2K+KrwQMC6j1BmYTexlrCwgkDg9yvSzNzQgxdRGAkg6tA5bqde+5PcY2SOEgZrx1OLuuH2e6lXJJ
YZDNwJM1GTMxD4qyKrWDxcbvACmLnpTAhrno5Kd0Lu88G4b6NXiMrtbsqFvCkoF735+HRz6vAV0b
+dLWtRKn9CUFbTq4lbhNKqkrALDnUCKrxSywDEwo7dTDZKZpwOKeSo+tyZ75ASCfETpajkYlthx5
gF0ncXUToOnR2ccpbDYI220HT5y71I+JWvmgeAaQQmJsMZBi7kb6+0Q6TbBN6XPTsxqj6FxJBirR
FZ9JtoX47ZMLC3Dk+AUafWrrzwj8vWMQTkM/1bzXJOvseN/jxiFmQ60dwnDmFMTe4ULJ7Q6/GhkS
EhLJJ906GiRnt+Stuf5TdsKsVxGMxEvbIj+zgxUDhY6csMQBEgbXCKidbW6KcTNmh35wFJoOtMC2
A3xrAiMK6Y4bQqYs3dTak2pvIUm+GXt+LPsr0p8A3yjRjqNXoDJIHbLqiOZ4ze/nsDPZbRFpkI+G
fB/++3Ncrrlc+Hym2ppVJDkeo3Tqn+to5feX4IMXozYrpC9xQOznAmLROK0ksmnyg0bEQ0EJvCiQ
i/KuTsdIfSVyM3qIaPkessmR9vYjRwv4M+uJ4Rd6Yd5KcyJ0bw2oF1oxdDAo4SBypwUAuYrbMyDm
YaHvyGXy0BKvQnpGzCpQAW/1iwI++NQ8ERfWcWo+h8OSeBR2XeU3/4XzOQerBL/zs2EwA5r3kyJr
PPqMcnwHCS8RJBqalLOkLLqnmQwkAa4+QCMjTa3aB2/gfbDYUaAq4TZSyYYRr5EyQ/Qyb5Wdxk8E
sCEPHnlDEfmjpMJwb+HPcP1rTvtibMj+5ebEgxebLo2YjkoY+w4Y7WRNTlvTcDNd1fIEbyeRrjZr
FUJ8cNiUy8k/p9FbGGAHf22BpTb6Xu42nXHVW44oMucglE4pHiVj8l8seq18nJfrGVIQKyIlx+uB
roZPLLHPkW7tg2qE3km9Pmngo/Rj3Elbr/NXpk4slkLGn21ihjK81Om6aOv31QaZksvgdDuMwV1h
kwQd59hNdI794Nk2wESN0V5LLUdrSUzQqKY94mmyyKRlg+v430e4fzm/BaCBsFTGHi3/NE4ebTkM
QbUGbkJEc1RSJ35Rf7WJvtHt52F8/u8/bd6v/Xl6LSwTdQTbDGNWv/5+XGxUSj4lRTUnIqRzwtB4
EVG/zRLtKZnKXVwn69THtJJZlO024cB8AtvS0fT6V+HLx/D//W/5XywN/uSpm2fV6uwi0FjCAUX6
4+sgoRmXuJcHLtSeZx+AGy4mx9C7e72Ynk0RE/ITOnJt/F8D87/YFKCanK2BNmNwRflpUzBbDCcY
7L7b2t3zmFPzedPOqIZdrtcPYY1buOQAjZCjk1Vw7vzQ8TDbThLFB6Q9jRgDWWud72/Kv7rYeVnx
96u5df3x9jesAb7vx2rO+MXSWfrK6J6xxNsaX/qxmjN/MfChsJ3Tv0uy5y/9pgNC6IMuR2d5932Z
/J/VHDogFRUQytgZYIBu9h9pYzHR/PyB0k0VgRKyHDSrJk/rHx/ktI1SOY0by9WMLjJ3UT969qKw
Q50TC5VEVZjEyU2k8GEHNBf2NNCw9vgbWYITFhXnyVzW6szAQtNLcZKUbR7m61SMxJlqRBImZvbZ
xKx28gA/Q0sQd9eudZGUOyNNWm4OqdpMCTkopYYaVbVlaspc7PAuMnDUEnR9nXoX0I95svwahMgo
1r2aTMRRhIF9KbtZujKVhEyXKEZ1vUp2QzMFu6GjTO2yUrlOKWe6mcMbxGTE3EwmqrEMOvFRI2sl
9rEhcn1ULbeQ/eYSeqHhhlOSrk3Lv4ZD5bEMjOxLqNU21b9R4IgJZONFryxi6vSIolAu7kaPaUg9
496DiaxNMIbDozYl47FUvO6o9iwcrKEgpaAiNVOmXb0jWoScr4n/LzcBguMVMk1WR5ZxMpqqIXUr
PPmK+tCM4mAYJpF2+CjLebaU51vZU86qBUmvNOj5hJDu4P8AlBOs7bqJUkPoyFbMyn6NKwRGnvKh
T+kNuQvarrx2REjwlTWRVURtUlfToWUSbdkNO5Omc2MkxpFe7hulfKj7cpd4NoHd3TlR+xsepJmO
Z+9kL9lWEaEKVUU5kJL9HThpwoo0H+Rb0+auZDf3Pel1WIucUEYqHcv7mCC2RtjHwhROblURRVtE
EKJufoQZNTUpCkrQ3XW1QaxCd/KrgohRGtU2vTZtsjYZ749RvR3Ee2f789bA9TLjLEW12yf6LRb1
Q1TNdPIC7HKvsq9r7Ktvt1/oPwVZruLM5ndbFv5a1glXbGwH1t2bYTUvPDhuR1J4EDJ/y5l5ekH1
LHlYZLM8IaU3bG5i9G8pelAjpcqOVWvf1+2XapKUUFDCyJrVbdUhhs0OIBz1JZwBM3moFWJAmjq9
CzOg6JbUi6UXTjcYBs991w8L7IlU/R3QcqU49v74oOLflIA6yowcA4zQjBkiwtAY/LYafTYAmg/O
8WilpeN7Q2GwkBvjM2aolIYmuq9ZTFulT7Jarz1Je4xi5UU26kvb5Ke+0Q65WV01vn0hRvGZtDoJ
B0DsfJXligSdtCVEIW3M16ZRbqxYhmVVMyCJdL8EocMRENSzJn1iA6KGrBFkpafEbxq3Mrz6aJY4
qxcj/ls3NFojwnfd+WR3hxk5xC1ClOXot9fBp431grYlS0LatwV7qVAuyMjmE+X2Vg0lcirTZVcG
GslPVuaEEpiPvpaOk8HAuYsBDsoJI93B5pNWjjVcN21iHRiq4mxW1B5SNIB8A+2dhLAc43ZujLIX
3+7e9IGHfahUaFwl0wpbbcgH4xchJc8oV/aoPIS6xuFl1q+V15MGTaduM9ETqgfY2VQhVI4BTEx2
nJ4Wgx8tcWzLZ88bjkZlPBcNjpMyfZhsUnm8IDVInUvWSdv7GxFJyjLQKUDjgoFn3fX7lgxwkcZU
sZYysS+xTkHG+sTTBHT8wHytgog/jWYQddcRfUcOgujig5pIT7Y60qB42QYcBuTBsr6JbDhOKZFT
cy50qh0bC0qETEzaqLuN3RJCyQYqz1W4nyj+DQp/eYpoUkbi7Il0qmM6yWp4Hvx6q2fRBvzOkwZd
f7BacH0084bCctD0wkOXsXqwgWb6BRGBciBYrDMoVhm7pg3M5EpaFnZxG/meaCq3aeKfsza5CaN9
KYIZVN87Wd4uqWyeewSHC91iy9Wl1T5Blu0YQ/BSi+GrmsXkXXuX680srGOHF4hPS8UObntduPXC
8F6RmFdIoV3fKWlJWpFEzLIvhZjQxjJc1kEf7XwlkVYiYVJntqxKpDp67yP2CWE5Mq8fhLkMPJr3
UpaMLep3XoOCHLM0ONPFyByfQIVpbQz1UzAWX7E2z0qjJOaaMGGzCwMV+RBgR66hpTVRrfprLbD3
/9ZUvwqrqaT/vqZykjc/+Vb9WZkn+LYfJZWCEho5k8ATrM88JkqWHyUVDjikuvjc+KyYf5Tn2b9w
v8M4U4RhqliUqZzr/yDNVBxICv+Uqs/GOfOfyPNmHdZPLQqcDbRT6mxbRvj9U0Ul8+JFipBmw902
9q99LEuE4uhG0R4aFey83LMlx2F0b7Q5qXP/w955LMeNtEv0iaBAwRSAbXtD0/RmgyAlCt4W/NPf
A+rnlRnNRGiv3YRGTVEUUPWZzJNdXEBZasoGksOIo32DfG/mUbfVXazpCcSceSKSG2LXO/EDXJp9
59LJJeQL+l5OS1ycZ/a8w4Z0bA/dPrCHZxH7V66gH2KdZ/bIMxLeD3OKcC6E4WXm0qwHOuMLjsiD
MrSOMF0kBDgBh1Pny3x4Cqxg5yU9+TGJqRMZS6DHWhV9disTL3wsEzM+hLk2yxCAqoNpJTlTTOzu
rQDOVFO2151FbWdk4fOcCKISoyi5+Ie/jQdGNZT5Dm3vv78k5y91VPzGiT9/6vs7QqyKpOX4n+qP
//Xxjhif5nofFCCkIogdc8X/oQj0eH2AovF2YCSltf54QdxPnk03Mlvn3JnX+Yd8s9808bMVdZYX
SghGcn6DftB8SaszAj0S/jams945buKPawMkEmZv17XYIBUEtXJFR9eTl74Iw2AKVoSkmE1Fe8ED
eaNseFFE+ZRrNQeo9Zz5zArWuUN9k5gUYHKgRMh7BAxZj+xkQOEOqbnxnFMvXB0jexM8aEFbxaw8
Z31PhEHosYAnGGfN3ehMiMX9U0WVZmj5A8J53rc+nxGXDFux0B7UZF1rEzE8KgUQTr49svLbUmVn
UTsRLV0cWqX6pVv1+7qsTmbN0Hbw2a71kgIhKam+LB+oeKS8C1+5RK4bGanJpXNN9hih0qnREcat
VS9W7cqzWLPBPRt+dmehpGR8r7HP6o42Nt+F6CcURe5dJ8vXuLANco+cnV475yPhTKXjHyxiWwkz
fGzwGQDQWRVzNEcysIm2p3vZ+0+2H54lmthJnxlpV9j3uMeIe5ZSrcogvmxN2rxufMLxdq8p/Iy2
3ORVCR6ohVWuVIIRv2W3IlIkGqVb72TFH9CEp6nVVx67aa500iapu8kjF6N16uz0pXfFBnbdxRCw
utM8/axpZAp3fbpLA7HJBJsWsGkEU3cmSxCZyU0IcWcFMPYS4zwT/6xcc8Yy4HSJcGvzcO8JIpCj
+m7C3QAsnkG/qKJbe47Ee3dSqXUUEAcU5avS5ElQ/FRqMtM1B6iMl10HjbMpO+2+LqOdUu6JSvEi
r6DcSXQTid2+oG69CIMYAZiPg0TDph8M8Vp5md3f1zVUwmOVRtOjL1tTO+ppzUKpgZGt7XCInIoM
pE8Aa62a9kHrXkRu8woTc1kW/p2DesLqHBJLrJ3IUAQQA7d0svi8UTS5hRYx1yaYyleTYF1o3lih
2jtKXAUTCVuEiJW8S4hY4KwmIt3UCr6fsiK5zlLmUUiAdKO7dWt3pZphl1bDOSBmgeNDv8ribuua
3UvJWnwglTyNHDb+OjtqMzoYenrtKH1fm/5N4+QgLiqAZvGNYWuEgGPFEAmS3CC/SNOamqg1biMN
aUeYdgepeTduX5EmbZx3DiHn0iaACdfDNe0IYj4Vrgt8JqqLiHQaUyo2sYEZcWGm5totkBBpzBky
l90f/fXIwlNndmwr5bfGQtoY3x+Txote/5Zb39TlzHv+/SbZ1C95kka/uUtmNMrHXWJ9gvft2RbT
KGTm70zMj7vE/oSmGzMb9ZYO3NxEvft9hKULE48CKJh35guH/Md1wjWDGFwCI3u/TfQ/skMIOc98
f6Y4c5Vxl80QW3wRs4njx+ukL0NdjW3Y7YRHQHQ1ekCXatdlMVIrgksZ0Xr2Da67fKL5T7gdOjvy
4lUGYoRdY++0i97Qw0cs4ucpgeVFxKhnmgKiL0tRoLMMDRLeU4X2UCfm2R/Z6buxJcaVB87PQFXq
SaSkZq1f5x66uyQhSKqSFsHIycBWrMQe5U3OBgizsWzL1CTEo0bESiqf8M6ZXhwnbSL8zT4PR1gz
o0WcggouTa0P7pNq0A+qxHGRlUzapiERxFblT35oXOWqL3Z9MTUPml/cQLDNuwjQiyYi0NNRcGgq
4CflOJDw7PbcVLrfHLKM0L9kIrtvqovy4Ph0y+VkAhtMo5S0Y4uo0yFEHjmS2CSsGi3JWLOR7pxN
6MizPiRuytH968nQXrqwa7eujtDFUsyWU6WXS2H7Neo44tharU7PaRMliyvzAb+TWI6Dfy4qr1oV
g3rqZYl4VWuMrYPFF6xYihddRUA2p4kmvwOLhkQNGhiCy8l9bIcQFlp6gWfR4NIrWCixZgZ6uGiE
QcxJnHmXkx1cZbUgZtdhi+0kAeHPqWYsyi7BUKiZz30sLqNpILk7IcA4R+LXDfWjDue3dbUvnV8i
MBj74cI3A7ko3P4tVKhra9+JlrTx2ZrMXWdd1BoMmGjOQTPZe2ZSBds+Q13m9ayY6jy8Nrz6SeXO
0VSNv2Uq95pN/EC8iOy1OsVTLqbS3k7lLDF16q95PAj7ZHRGcR8I67wY5RdMRqjCKxJjwRIhxBOW
0i/CRKhrxgZqlw/pWpRDtxoN5lodE9eF1xX0z9PaSqf6ymq67MIB2nX+95D8dkhyYvz7IbmN0s/w
XFXzz67U5oMfp6TxiR7OgJHyjW81l88fpyR4jHmyLjmd3lmP3wf9QDA8EzyGrrvvw/yfIRh8PfYD
VK7uvGj6k6aUOfmvhyRcY9ujKZ2bZiw4vyys3GFysO136S5qA4HYxI/sOdWki6khw3gU6zbsTYEq
q70I3Lq40fVpVdsoSCoGUpN2zBp1hnmAkmxi50tKGqi2KBsO0WSzFmj8je+4+7ZCcAA6qSq8866h
lOAVVtghcl4lNHJRTjxGFFwawWU9SnK73/oQ+6wfn+ViOpa1ta97Imma/H4MqAC1HJbShZFSpKPd
NWYUagET1Zteh2xY9bU4jol/0fWsp4NiG/g2wkd3bfXFg2AChiuOMRYJeM14EK2+jnsWsW1wGklH
14d2PejW0ujJWowOkq5VL+qzmGjCGmGrjgk4I5YvCxva77eGVfWAfVNMDwYb514kZ7FuXfSTvwxY
QooZj0tsXQMDf+K/ra68El1wnNr8WE8Cve5z8q5RcK/tzl/Xtg4/i0B7KzhR+y8as7gICsLxjJck
1VmNyHMrSI+VM17FjbkJBSSwtNyUDL9V7B/rweWPUM4XqzEf1WjC8IvGfYMaJ/O+SJT7Lkou9N2b
wRp3bd4tnSZ5gqh+lpnjSXHAeLHY2eRDuXD7Q9j+mZkfM6Ufi7DdKXLinJSQkxLfb0+ogTbeysi6
pN0hlzXfaA0Uw3gVcioK5KVJ7t1yELLkH5vLCmkTaSzX0+g/SsOMl2lGWk0RCNwW/ORih78XwYgj
CWSjXW6dirWMOap+HvHtpEM6Ek9G5hdEdRGNK5LLRK/2ftgA4tAJ2QpS/ZCRxivxcBdmv80ZWFet
sRJOd5WZ4TbPHbLHCCybY+BHMWrLyLPuwHkwhgAZbpMLjfhdPQyFjTIgWtuduWtRtNVdTJlKflQy
3Jj+eJ4RyGoK/9EYZuJwTU6uzhwZRtjSRZDlkZNWY09onWKp5Yw1e40jH8C8Jx/j0CGjEJVZYaxL
bwSQBkq7Hi4629jUWXIh62yV6Ei1gZw4VQtw2Xt25MPY+1uSXxA9ZOhtdA2oY3WmNy6OdvOJQhqY
CY5lLQVRJyqElFPPYNl69Ipx40hSoMzms+TaTgScFXj523Zo1pC9SM1ubqqoJyyJeSepExsV80kw
cqTd2Fsm0mwugnHFYuJQBPKgF6RIwnNxiXRoNXlKpb+Z9PHcpHLJKx2zRXufjFawEn2vFhHJ1lE6
cTqwsyOzWBb6CwKDjeN2a34WYJyiVSl11G8YnzQFgFu46HzgokSYyM3P5nCgNuqelBtEpx4b9s4C
PLJI/K7euAMW6r8317eb6z8HRdv05cub+s21xac+ri0MzQxKwSKJ99qea+b/r60ZJ8bdhNBinvn8
NChyPvEL0vbIYpnpjFTw/1/cy09wC3XHYworuWz+aD0tf5kUYXVm5MQViLTE1kGGzbfaD5OiivFW
nelsmkPAqupzRTWLTdkqCiSTRWeRzjY0NlLuMVFX6ehcppa11wD6LIi0Jqc79G+TkoDX+eJx6/Sp
UeZJj1mtDR0CNGj+5LyjsQvigrS5AuN4yDI6SvahJIwRCY4lnBVX+kXut/d95W+raLgMlbkqteIk
mXHgdn7xh+GFW5fzND0zIu8yli0bE0eQIu0dg6Zrpi+GHZHamoxwkJkjzctuN8dctyikob8meeGN
y7HFphSXAAsGaZSLqAzs4kt/GmMTIMJCF+XRGoey2YI5S9YBtO8zN4cuOeJhtE+BMulkgqqIm8Xf
F+fbi8PU8z9Kvjb9+pvXhs98vDb2Jx5NXhrJyMHEVc2D+1HtEXmEz5WO1AYUwNvDG/W9J6ZHnUMi
aJkBkcLT+//XhvXEjEGje+UkZCpq/Em5J2btyK898YwcZ90hGfQiFvr5xWlIJgmbEjJ+YKb+VRBq
+Ec6vTo5+eTHizTRcu5dxpCZ2eymiuCTkr6jwJcAIbm8n4zetE8W3Ql27IZcThqWfID1zfzFX7ZK
PJOO8tgWerRzZHwuaHiGBAnJGLorv7fluihaLFxRwSfmTinUHG5w6dxgcx2XqUtiZtIgHiWreg51
pJwo6ba0ue2K5wYMOkuOE0H7wst46/gNZEzjIg5gecvc1FYdfVw2yOdibuy8ucXLbTZ+Ym770rkB
NO3oCuImzIOxTY/aNJT4O5BPAHFCtcySgj1rx3zTmHD7mqi0XeWdt0PBaUFcI2IZbFLtdN1Lj0Y2
aba1pxjbiuS86iFkpWIv2/y2NlEESMBpORpAOyq3oM8fHTvsyPuWD2XPSjcjN+lA0gWC1Cx/huxy
6pwedYwe6wuikBhoCYqBxGYmMdjdVZuD5tJbf5uq6pir7CZ07D1ABfIj6pfGi6F7dtoiHMSDnw2X
RcdwbdJ0vETQRzStIKbb0l7ZDONgEu1GmclZb+dXedoTOV1yhrra7RSaL6OjfRUDp5BM0BWMuWWv
kgHxP0WGvsRUORyY29YESyb8SFoIy6Xv7JUPhLop6dKnBjcjAx7miRp2g8pKibuHPFcsPeJFIuhf
k3U1RUZ69EvE/H8PpG8HEmfBvx9Iu5csAnD7u0Edn/s4lGhBae7oJx2yBubJ2/dDiXgC7lAoiPOY
bN6M/ngoIUPT+e3zaWG9H2X/G9TN+GV2UcCoiNejSPijM4kt0q9nEmtZMBVgFgiQtMx3OvMPl7kp
QxFXPP87fyTvM0o19BngfTc1ZvRyKp4GE85fZ87Cr0QEq1RLX8M5IWQoC0QqmWL85eBFtYkRMQqT
fFB5Qyhlu3In5mMjA+PQI3zE1yCLw7fFQUVyJF5s46bvCGOecvzhpJdYpJhA2r+0Y79dhOSbkEpw
7pJ3olmYq0tUrAyGziPdrdcj2Shh0m1MslLM2LrU0F3D67ntSh0vsrytreC2sUmG88z8zKi1uyJC
ARe4uBFQYxkLfcrQd7iIXQhrKUXwZgz6qZ2lEnEa7VtteNV9TB3C7c+d1GcTMme/yKTHoARicSU1
61XN1hVLzDG/JmZYhX1fzDkyeUScCfDjnR+rq04xXfS7y4JTIeB3Ra5PonOIgCQgF6CbWEXHbbfJ
dVYnCfE1DDjpLeVD0GNXygi40YT5Env1NbXe+JXtQYLm30+6hJZCCTiqvuntXYGxq1anPiAEPUb2
Ufb1sEiB4HdEV3ssRKDFBJy9MrknYCZY1z4N+9g1clmm4Skox5u4K7RFamlvepaXqyzCUOIw6HTl
tWYNSHdC6a4qy/yK0OyZzLhbMZifRUm8dklMQhg1F+RtXtDXR/j2S2epscRzzCxH3C8fKvYcjmba
C4Ru5DzGr9ZU9gevAFfYZS5TsvhseNevpRYteczYUU7PdTW9IhS8jGvzNidNYpXNvZ6tb+ZkibDD
cTxkE4RG71iU2cnlaV3YSXiZVHa9FB2CMivhGhnbGqoXACnT7J+sYU6jNxGW1HKfVga14CCvqtQ8
DxLnPtNrgSuovoLmB/fKla8V3EZrCCe8J/ljZVUEK1nOmve8xlinHvQhgpUQ6q9djPB+6ChKlWie
4gZuhBeM9TpzLP45yPdz804iAgSnCFHLbPEaGWF550QZNrFguDREgLOUNlQNFTBtkOSIItsD3u3L
ILaYAjTTGVsXgGyJ/0iUwLJ17WNrVZi2PZScw87l2WyicQck0V94hXua0LsuBePPhQ0mgJ87ZbXb
4BZG1FCIfsPl8tVH9YYmcZeiplkKkTy6EAyaqLpxcoDcTX8da+lNGferwCVRBIFAEDfLABQRsefq
jLMgWdSGOusL53MZezC8YG7yam7qNt9mfXtXetO1ngQ3ojFXemU/IFI6ZUH2CGCYi6qGI0LQWm8i
vSyDhgF5YiPmxztcJU9+zhQrTYuHKCWFIIFn0XbZrZnhx9bLCqcX9pDcPrqp9RQMXsFc3D7PDebl
haLIr1yU9wINJiWW1g60s2b5ecjGy/A9nwiV399K/JvWYQ7d/PeL76aFopm/vf2zGp8/9/3iA1tN
/fz/SToftbj5CXGzmHU4kmvsHYz0vRbnKsJGwMbINajx+HLf91P8kqBCtwxJG+v+odxhRtj8tJ96
pzayPiMFlTTk+Rv/sYn1u97Ht1vmO93pVxz0kA4L6xoVI1ObsuRmai69Zjg0Wd4tRIQntHTibAkF
9Ab5oUT5NhGWklO2xy3+Ls11IKIKUOta37+GGnVc3kYQDGhZPQ0ZGzFWXPZfKBAyEBiZZOBjszCo
OpPKXbPumTL6wXMV6RxUbI+nYluq9gTb+NXjWddBgLCf2fgqwyfN29DxVlTz6xHznmS8L61DZk7J
GzRoFpQZXilHp/HsQ6yVvG2aoS/QB8BNmWJsjMEJTsuDPU/qeE85B0DrtHddlm1j3uOKfCGCSS7E
gIXN6vwXxdtOeEFCKpo6C+eDoACjEHMyaGQOUf+uqFJvRNVy3hnnLSeJx4licLJk8xHj5M1uVtqm
nD0lZxCao3yhdZ9F9VpLrII2g1nWQxxchT/cGjMbhfxmSAf4ejnjwMSsMhO/M2dfxhkIbvcRQgpS
4Pl47AsTgIyEp6MOgwspo5mPUn8+VNtC21mcsmYaeQvDRqkxH8CAMAkIK3fefDRr7Xidz4e1Px/b
yXyAq6x+asYqWMXEP6xSTvnkPXqIc39ssEXmNe7l0MDlKqqXSRormhJWm9wYdm69stW3l+zorlpy
j5es4C4n3btsxvi+LGkoQte5cOaLyg4y91g4GOBzbnZu7NLj/Aan2UTaZ0u0J8MMkc6HiGGGkowh
axpGZPJAspNULYsyrxe8yd2mNbIJbGOOWzSW8YEWCBxKyKAVIuSt6fovoV28mIoFo6FlexUGF/Dy
zltH4tEK8D8q/UTDeN0ZYoQsoPZ+0JTPaMdg/LRiXNRM3u905Dw7owyba1kI8xCVfb9vg+nObqA5
OIP7YhB5fTZiAloEQC1XicUwtnG9elvaUKAz6HYbkRInSgLP7RAOl1ZqgADog+sghv2UK9vdtlbQ
7vLaTNckNoSwn/zwoWpwtraDEyx7s3DPBWHR926XqKWk3NwM0VRiG28urcZ7oA7DwMZ4aduaXn3p
JK62z5uqXk0OdFBk1l/AbMfL3KLGdUwsdk3z0iTp8zCR3dZSUTFZQ6bTV/j5WnYwTs4c1R/6muJO
iL3IsmOirLfGGw9apt2Gvv21dc313zbqvY1y//M2Ob2oz79B6c0f+n6VzHNQtG5Ydub/YrL5cZkY
WHkEGlJ6LLhoP81D3U8MJ93ZrMPgh9/y/S5xPzEEAtnLV6Q1Q2L6J3MdYx4e/XyXQNE3aKI8awbu
c+P9fJdYAX+QnzOKLEI4tqTSFpg2JyPKzzsYofhDa50WvYiTvDoz+2BwVp6ds5eZMWkwr1eDDzNF
TLgeK4DjSyOSyvjcTMYyBLWWv0PXdBbKx2Qy0xsdHkMfE+UevI49b4BAkYV9VmdMEJTmXiAz0u10
5/uvXj+Ch9PXhDIl8g7JHabilEy0ehWHwHhDlPRjsclD84I1JB1MgDF2WpX4TFNDJ8b+xtbUziI0
JZ68fRE8l+N16pL8ZRmHDidxiim06aMj99FBn+5BmSnQIVdmDR7InrV5X30dDy58b0yOS+InNk6s
Ad0iDK10qeuSheHzU9DFivUlgZQxESsmg4wXnYZygGKFCJ0SMcXCPC1bCFBAow4V1CiPjSf5bRgo
c7RVLd9EfS54X1PrlpMXTEW5lY0LnwG6sJ1d5bR/tXvjo2DSOghXLoYIlCaiGpZyeC0mazPiX20B
GYR8r77+2lQMsGRHYn2y7av73pdLVRt7aROTlZCqNsANqL6mzZvSzkJ2Tk4CYobA1Mku7kMd70QH
iGpwF7V+ZfnRyp4AIAzZVkH+tCpt0cqQdaq9qvz6DPD9LpRIIvDttsmMuPCwE9EqpGgTB8AHU7cx
8jiiiwmWVqFWWtgdfQFqoE7OJoY/Znc7TU9xaWH4qmba3jLCo9s7lyMM5IkIm6LD+BE+17WPI1pb
pbp3UP4VuQHUAgFavT68suVNgkMhG3AIIIvpK3Wp19q6wNuAH+CcMB+lQMprwCFVe+QdPMgo2fUj
83lh4l2snSudKfqy1y5ThmQ4Pcz1CDoLq8zJa7ylaNV5Mgl1qDM/QObWrFo9xNYjVl2dXg2ljgem
fB768VoYMFrM7ksRUU65cFIGjFTKQpgTWKsq8uDQTPtseMtdHbfBeJqz3/xiXFZNu5O6ufKEug+Q
m0rJg2Vr67nf16jkMh+UBXayotD28TAeHLabkajPps7bIa3eFmW0NWDO561xRk7eRkjnUjCxMP0I
bEi1kISxQ1ZeGYEHkANLyqxrZXgJboPlJhWIn0NtsXjaB89aezbbiM7XdBBU+hcSYDa6y7x10rpH
EGCkH7hb2kH/jGQe1Ccm07wQw1CYqmMXZqDR8nHnqpA30qvikhCGSLcxUf1QsJ/+if/+zZHlSWHP
c284dqjBfjmy7CgEddQHu8nGXcN3hZt4p2z6sb932rfRIMP7f++Qdi/1l9/1RzNx/uNSmzd5TPI8
XbBiMMlh+fFSQ54HzVg3vi3ymBn+r0OCWswYkaEg2wO85nPY6UeDRGQQzEhuNJNihcvojwaDv3q6
WfJZOncaViKuSPwXfAs/9keRVsCob11r25DqE2XK8KaFTZZgvARRWR7aASfQW25rCCuwdyGYO1ME
DV6wzwjGRx6uFgTjewpQ9Z4I9Pep+vZUUaT8x1P1ln+px3923bNu6OOpmlfH764AtEtSxzLw/ama
HziJrnK2Nzvoonh2Pp4qiZdgNsfMn31PIPj+WMn3bt1i1My82XDwM/xJ2t8v5w6rKIbdqK4AdVPQ
8e38/FhVmLpaWxUIMbJBo61RMIjjZReNTQCaP5+uAlsrsmfTLWGbJcLHlreoYkxtcCPSsUeoX/aW
7X9RaaMIe2PlatuASez3PWxRdNuimOY8lSpygKk2fobcIQECNnQSW99UZsohZ7Csn1yyY+K9jTT7
74n3v5kQ/5b//mzeI6dX0cs/H86Z3Pz94XRmQzul97zT+FGNJz6hT8CWRbCkSaf/s//FMhgV8VAD
eP+mdP448oBlC/N/9hds/BTmf/Jszn/+L3U8w6qZCmCZEsvaryYxAQxWsfGRhA0b2Dh9ZjLE5LaT
RmC5bQ0chTYht2XtUHtqqGLW8ZQ6xTUBx/VV5ZcALoM+aE6Jkc1wN90mrqDShnFHadxfl33nI8/T
ct98c7oEoZ4ULeNpPGeowZtFqpOWXmiqc85YyuJwtSeR5y+J1xN1CH1ijq2BNZXNlnUn2LaJ5i6M
RNxXEzKtPsb5fN5XLawWdzbk1LM1h2alW464dWzCC796qSA7sWJQ3DsFm1I7BBTqo1XzDMT8qW49
KtOflk7c9ITMspPtDRvfvK/t9Li2aKJvi0zcILIComb3F148fGbZHC6R2I1LzB1fbS4GvLRYGyAS
oH6lADN7ZW0YVmSHUSY2ZKVx2Go10Dur6JemjbLNxe95NEdGWaIiUnMEYwDN1iB7iBI4lIw+oqAB
jmNOuO6tECyRlj4G01StNemeGxiHl24GClFNdbRx6u4NE9Ox0jGlp8WbgwGl9FpijqKIpn7+/ibW
24ti6lYxOwsm5Wil+gj+1tSbT04YzfRH/nkjz7gpavqOcZAwjofpqbHSgvlXeNBLcYsBpIJJVLI4
kfwyRXW1KGr782h1d5rSn4nDChdGaZls2gXiR6hZozSPTmzc1iOUY+SCt35ZHTki2VKTxgi0/9gH
PWQ8VuWLcLTXRuXflgUIgTTxjuw3ZuKs+Rh3EJ9w8a1Lzb0MFOkgVnpy3eC11EDOeWYGkaB59tiY
rSIClneiKWULDk1+8aMiQ1VuMBVDu5lY9ec+yklfUR0axfimFlGxw4ZiLlCkX1lpSZ50n2+6ES5Y
Xjb9IuyqbZSL9dAXmx7inEO0cFAiL8wCTyyTIKAjCKuzqm1eFD/i9USQzEJqsl9TMKNGL0O1qv34
VBEJOKXztigVF3EIvID1JJZiSFzrYdLO647tTCeKF26jdu4vLgsioQHjqi+xSPJ1Fpqw3JzBJxFh
YFeZxOqrptQ+t/onv2doI2rIgKh9SGOoF14Z3NrdYG9bNhVL31b5yuzBQbY05Ou+FQ17qP6moM6+
0KyGQBQWG8sqCw+212OPdv1F4ET0jEHQYo4ujk3C4YC34eJvPfNez8xZSf9+Z5z9rkSeP/JxX8wV
CzN/FGtMZallfhD0GBBX8D1SAtvwU97rnO/FDBQiNuS6wziGjQGl68eFIdmdSwoQhkIoKuf9wh9c
GM4veh5qZAp46qZ3LRzkl1+KmdD2gQnUhr4Vos0Zu1cFqwCX7HCMeF3VQbEel4MM6rXfpaByp9S2
xmNQ5SWDVena5CpRpuTNtEjDurqQeUYgoTewJoaQYK6tLkwProAvtcA1kR4B0xBtKMk0zhiFLRs5
3vtauQcsgAQ2trq97bS89eOBCRGvH6VSWIYx4esq2Cin7Jf5ZAV3ljJRhyLp5Yz3sp2ZZS2bSg/K
vhcDaDa7M6Nrlia+klCw7nYaBSGyilKGJZMCPZ9yqrPMZ6qQtXTQrdGCIAhUzR6yDRr0vUW2LY3c
dhe4l7qVls0w8MrNH/MYBm0QClksDMtTF34viQqygUIUbv4FPS+rFBO9a5R1KOqK4rMx5ddK+vup
6pMbEoOW7Je9TR3HxzYL+r3R+SkERD259PvIX/19Ib81GMwm//2F3EVBmJJsov5Zxtl88OO11D8R
kubyOqJBoSH4UdLy3tTijqCvZb5qCD718Vr+V+dKc4GRnQqQ6tDFwPEHb6VhzK/dD6s9XktsFTQZ
NjAwisz52/uxdZXJkFtNr4utF8oSiQa3l+mXX5UGYILxp6G/gkNE6ZmQ4gP+sdFQgPIgogZFHd0Y
bzH6cdOs7HU2VbtuABYUin2QxrelMK5Nm7FXwB1ZMM4jCws6OgGdZ1017nWDDUgf45IYYZAmUXTT
RMM+GPtN0PvM8YCa5ozgCst8sakpI1K2pS7f8FSxzLC4Q5M3v4TzrsPUNvFetCq4C0p1ZccuXBff
eSwcAdai0+CxGO6qbNgVKtHu+sB5EkFzGPPiJRxmTXpUEUPk8MeWwOuBrxYWc1xmsvrUHoVXrqG2
bOuq3HXkBi3rwFh7U7B2hvCQOtaJ1DAiuaR+ICn9JWP1x/g64sgw8DRTDmvBJftLgAJxjFA3wowG
W3Yy/L0Q/SM7sw1Y+D3aGhOQpNrTcuYL3noKgnzq+Ku5r1Xk6itCVLdxJk5VPIGgzeGyk/ga2vab
42hf7Ap9o99RY+kTfFC4yn0CXlnC9Zm6+uBUwWWP6ctOhl075mJR2P6GeLiDEeqb3uq2Tl7tIi1e
tZW9L6J42+E4Eal3VEZyS4TcJraMG1RLbNb87ZRkL57LblM3ybDTKgi5VROfq8pEvtczCswwC/Ad
REVxjsAGM3b3kI7uBREi64bSHBZoSTGUkcwRGTvbG1fBaJw0n0BMmwiAVGtfw7i6GFOLua1BhoE9
XMoxvsOw8NzA08dUA5XIf64scWYxK9n2SXarVda29ZOrKIf8nlZPmYTSYrWoauyS7Zj0DIDEFZxM
CDHWpO+Q/z/EXbJn4vdmOeMlVsq7Bj9hAjHGMNMTo4KT7MbVEEbRChPaLtWzO70bLzp83IsKdh8w
dmUurFpcJjG1nwYtOh6rz23boAJpNspKL/QQgKa0e2yKcbdBrLK0IYxHWsNQOr/HKML81Jm2akAS
k5bMh0MzXCXCViOz5f6AHXP8PJNg7LtcEp4BRbqqCjDkTnbdsyCWI/QfuMMtSdOFTiZH+C63/nuu
v5/rDofcv5/rwCma6Dc6xflT3w913dUNkz07aoifm3NmSpz2jAEls+Kfay08B5K+m1qLyRLOYlrq
77UW3mQU14wwHZMkpz9qzs350P75UOfLU+KYJKKj0/51cER1ArG80/EYDV28nrw2Ze5oW0m9anQC
ZJaykmJY6pWEmYYtV9/4Xfm1Fs6lVpiPFQQz1jKO2KRFmq5Hr+xtZA7st9ZaYRV7Ax3AIvSgCbA/
X2lun5+7fqFPXyxL5uq6SuyxXGs5WI+dHMj9YznAGINzJyLfuTV5ORIMMlDvhFY1/YyASXt30Srf
fjASXDl/H+Jv3cJ/+uJ3Eduj16LGDxj+sz6RP3jj5+Q1ahNUs3QA33S139fF0CGcGW8yT3iYhH6v
T+alsGlRNzA5NRlPUlZ8PMoOfYg7u0V1viaz0z9KXnvHkP78KDOzwlwKDomAUaHPbcUPkltwR32C
ltTbqkCo5t6y+0JgGuFaHBZ4ufPxXFoV2aK5ifnzEDuufw4zVNsOjmckd6NVaN3Bq2MMNXTNcfbS
d6PbkgqehNlD1kKqW8jAmGMZUlpzPN+W8zR6GdQLrGRHLXXB+MaNOOpVj50ytnP8ZqhRCH9qmzPD
A1DkkuSihU033rMyrJcWS60bM1X1nRaZJFKDbaGQ7/+PvTNZbiNJtuivvB9IWc7DFjNAgARnUZsw
UiJznsfIr38nqFYXpa4qM+1lvWsKZInK9PBwv/fcO/gc1sZq+8c20XBFS1/cBZ3rrZxpDnYsF1aT
7iPA16WHLkTuS6YBf2at32etahn0z+X8/Jzl/7d4ff76N++B+uSHkk49J7IYU4vLku/DLkCVdJef
9W4H4z78oU9nF+BBTuEMsC0LA9pPJd1CJW4ElkFk8Pvb8xuNuqKF/VzS6flVrw5q1YA88Suu153I
YE0M0W07FpWrRLTu1qHJoJUo9aeea62/cwHYkJ6R6BdTmGs4/nvmVItWpjmXUgh0m5GRzoCMKfiC
hfqgOdpV1FTWyfFTTVvhdSEQsyyJHeriyPmsv58anlMla6Iz/VWQIhgjM8GLwQwsB1XHdTMEgoIK
wSpI1chMaTxxazGecFzmj/HgZ7u0AjWX9j3hTTEcl26h5XXXP7clU6OgZZK976KU7g9Rlo9ftI/X
KZm8QRhcpLwuzahiyIZ029YD2BXi0f6cDd/PBmY///xGHJ6/pu3fOTHUyOjH62AjFUIMFNCSqIdX
yXh+HAvOJyImuTWyefDd77vY/1xbLeMTBg0QdRwkhMiqVdt/TgWMGPQ3zCpgiboBlIHfIqa8m78+
nAqIl/hWgan2vu/r3V9clQl7h8xy9RnqJplo9mBcI3a4TAIwiymTz+WgWxd+6xH/jCVZJOGdbfaO
v65t6btbpBzpa9OayEBsYqYLSVaB3SSMTA18wJpmbGts7fsxHMQe72awDbRgOMQjMVrZHD1K0ymO
9IQoMFtR7+TYFEucbG+1Bswxaisi3UzZrMZ6Ck9BkD30zhwvQ6sojslom+spHq79qbspjOjIjuMs
YpKOcrSIqOEbWjPOwjWzHR/WVbDt8iYisizJ7v0ydff+3HDYJAOUAzt78Gsj2o8eRFcId+NyDkDr
AkK4LvruNPYkcdSJXy7LBDd9MOIyKcxCsz93djkVV4YlJlQ/Rd0tC5l2Z0fTw40pSCWpGzBYBvVi
1Zek8LT9YahTlH6Is8hM7N2VYTRATeOmuTM0IGblxEsatSZpCYVObldBLkhEDPrCteK7MYjaTQ4I
K9mxOOiRKpkzB3fmhEP0oJVtisfCtrZm4t2YrQ4O5s8b/v3Mo6v6lzf8+Jy+/k3X95OeAuIQgydY
zeoiotxUP15vg/U29qvvlxe19vsxkwqYIvMB3NIIYXj5aMV+9Hz+J952BcLjwGPX4P0Wf9JQF6GP
h50d+BY+UsUTwQsGTvCX17ueY6cxRBVsyx7608JOSQHSyS/91olIrKu5ZcBZBLbk6RlCIBp1TRLJ
nFqTvjZE4ucbTuY7pIDj0jGm19EG1FN7RZjfjthkmhh1XtvdZoFx6Vrc33XmJMsozJHcwQJaN7Ey
ibSznj2NHUC9KY6DfVjkzdaBDkdCVbNnPEMQW59ekRzAOWtEzJoHnDttj9LOiJ2nlOxpoGj2czrw
SqjNVC7D+8xw173aWZWSQFA29BcTOZSYL94wVl5I9lyDTBWaCRjZ4FzYOiamLjPXllqOtS0Mv7DT
v8SRvK/Yn0XUC1J3OOITrdOwgKsR0Gjdzezdopn/22ATF48BWXxqORexpWsbMS1CY4wZGJmHyhAz
nm42exUrviJm9T+3aLCiAFeIWgQCWPoc18lz47XXRSpfM8Zz6xHyOVAfVomh558itVxMZUJiAOvG
Wi0eE7WCjNUyclJrSSewDlJUw8JUK0tbLS9FqLVHMbXfIrXZ9LTxxVC7TjmXDrpk9p+22oQKtRNl
1E1WGWtSV+0jRxan/fsGVe1SCd39qs3yUi8hakwK96RWrz472BZa+sYzvAoUKcF/Oetaofa2KcTo
Rat2uZPa6rqlEvp5kXtD+Lm16MbMNUkmUQRHS8EcwenCdfQRNBNJxt3Xfp15AfqLqU/D8zgGBCVU
tS/Gg59Lki1rQOfG8k+L8r1FoXr8c4tyfP3b/oTP/OhPLBpvvOkIyhVu9Kdtl/0JaC0nLgN1z/xJ
ukMXwqoIBwv3Uu611l+3Vr5iehYWG8M2oYMiufitsbqtKtRPDYrH+AXzjep1UJm9hxZ8uLbmWBwK
HoduV3D368GktQdh0R8XGIqbpXAFQBirsQNFPxkvhyKadsbktwgmva8p6UE8s0TP0POu0qK7GKCh
dGgvd35qcvb301EQLEtOFRlS6MZIidV5Q4R7F5EeEJnhW8iJz48xtXoztWVd3cshBJ4y5fEOvdzS
qbNN1wGtzkr89NN1bU/fSqM5aFl4YUZim1b+ujTrk/KmCi88dfQpQz+fhIEmuigwIvop+svkdsrz
g5WMm6H2v8ZGcjPriYS5Q/Ze7b0VqKFlYJ+MSYdxlN3NZHrAhFtLeKaGtPZWEq/Hrrmf/HjdD97W
E/Kq95LT3A6r2dJ3ERwm0XrnUKe3KOerKU52FSFDoc9gy43XnRUfa3d8tCuN32i2Ek59aU+E4ECN
C1X0qkVmc5OANSN7DpZn3dhrrYWL7YYXDbtpWzaXgasC4Axom0nqXKdi3qddueo0kHqDJ76hfyWF
GZQ6JCRPTsZiIta3p9x4E2UlIo6yaz7PeEtWtWFel1Xorc2JWYM9NMeydl9C3SF1bFxFfrCiSTu6
VXHscmMXauM26Ly93xM0ZrnBTWE3LUO3Eqh5ettozqYP6q1EbED4N0KPRr8LTYeIn6QA35FsASwv
q1yC8KF55y/s7iwdch4n3SpjkYAx8JurEf81xf7SidyLrAjx3gxRwRjQuHCdaNdO/aFoEVO4w2bU
izWsqq2ndS+5p/aqrXUvrDiHHKTSKWoat8b2jn4WfmUjC2K2SZYEIjNGMekuXTc6THn5MnriLEB6
+ENxUQrvEIfxMrZRKBSsYR3ZEuAzr/AL3wzI6ZdA241Lo2dlmWSXTgFYU/diopGcCKl+Srxe3nFq
m8qpJdPNmNuAX9G6a4XJ4KQ6O1lUXXV6dmr9+jgYNS18RaBmk5/BUzxj33oT9UTwA17nwMT6O9zz
Zy5w0T076NkBGx78uLnEar7LA9jTYBZJX003oUwPsWYQARpsWXLcZXn6PGmwwSb9qxu1b5VovvpN
frJkduYNIuTWqElmbSAc5PFM4nNlkkTlZ01sHew67EhP4ldz/nMovB8KHmX0Xw6F+OW16eT/Nrbq
Yz/OBfsTZfeDAo45yo/G1vlkOErCraP7Rc3wYd2qzgXYcnS1gfm+iv3rYFB8O74d/S4fsRFE/NbB
YCmBxs8Hg8uciO0tkmTEFdyG+fqHg6EXRKQA3Bl3blJb6yTS8VsY88YECAmgmWh6kRMpisSsM1+a
mCg0XVEk5X+Iki0LBtJEwifRNXCxHDJXG8KQiUMtrABdVtFc5tl4rYfug5NXR5zib6Zu3GOvuytr
xAsxh+q9P3qARJoC6KO4Jv5qmWkhABIdGVYWyycXLoaW4fTIHaICPRZaM1EIjFqv/Q7zQ8m2TRe3
Tqqt4rLHNjc9dI32InVrLyEIKHg6JrjiZkrqETrx8OzbciVz6+sk2p3Zhes6khdDVZ9EHx8RjHyJ
k+DSm+ZNUgf3kxM+i4KlsdX6F6aV79KgOfRN/dlO7Ys5JnuTKSwbjFVW1w/h4PdslzE6VPMpLtNd
FZi7ME9vBIfMNHksGfUbREonTxuWdYMEFrgzPvZtWvR3mR1uRr9fcwSexjL5ZszFQVPirNk5lbrc
QUrdRhLjokxOwcCgIdf2mPdPo1XsEsBFi2oILjRyZKdEbEWq3Y6EnjicxyauztKrUAo2NNSh1SWL
vJP3ouCKotXoypLBIkIzcK/noCKkk29t26xRxDFq9Iumjb/0Vr4pQChoCUA4PeB+8cUoiOxuY5DT
094nF60U/RvZG5dtVGYr2RXrkA323KN+qStN4FMoyRYV7aHOpqOdZLtSKx8dzds7U3kQ3nDGfbsT
fUtW49A2VwExG8th1LidkJCI1earR6nTKHlGHm7JanyG9XrX8htBYXqMKJEDpbKjZPZ5zYWHItoi
UgGlfYA3wxbdezYptq2Y7keKr9EYd70vDzLx37jxPQNlJU8V+Fs8Givh21eBjO9rWrbLJhuJrLBs
NHdT7G5jIYqHoGH7ixiyFkvLym1kZ2FKfks+2+IB/2UK44LHfOl61UQKYQgMy05LeHGa3/SM2WuT
wMUwXs85UU5cE7dO5oImnWQLO7rySI/MKyCImjzlDOaJ82vIJQlBg6wmLex2rMGMg11K8mbjU+JL
ueTUvU08jf05yqWYk3ZtIFtddBjIwFkk/tKT0U63bCT+BdALDSHw1ZQAWxzIau9FdkJ56JLAV94H
SXfd6WS0Q6d5sCv7biwtsqNiKRf+bPrHMSZVkutJvBpm55Br7ue4ddGxBsF5zrVLYWIPBtDRbWF/
wghEuyhHTMiW1N1lk8vtgIcOs7F3rDqcnBa029WUesco57qrp+Wh61OKD6l8TRrkh4DUhiXMG4uQ
av4WY0R8sNZoF7WfHpuwfnMiaONmhXeoT94aW+5ywztNcjg0unAWY9bvcp14GCeUe9kQ0hjb1bY2
iKrxsgpBCFYn0rKIizanc4WoeTHU7WUZ4kgrdGeTpWYEJ8Hdk+RlrQogmcu2I889rhzI9Mi4FsiN
bXJdXUzjvf5s2M2j9O3dHM7Mp0AE+ZDrU5BBKbVqKYEIeSMuwskQxEoAGCoUaSgALhKk8yM6Do18
+niD6PFZi71dDKSoBFbk2CWOLehFYuY6Ds7IH3CTzT5BQKWsDqNmnMuUZlcELXDfhnQoeEiTln/L
E6zmmUIllQqaBOr9kR5rOOnwlEir2gJ4IC8G0lINcSk2qjvYzIcGX6ITWse5Ec9Z4a5sgZnQB9qk
BxXXUjqJZTeVdx5gp4C+ZT0OwRNxXN7KUvinriOFMg1BQnUGUeN/GozvDca/ropOz9/ivx2Mex/2
RBabT2hlXOXfwWg/mgvrE8AFhs0OczEUlWp99GMoTnMBSC34L2GcKftfU3ETjQATOBhnzKQYw/3G
jojp3a/NBXdadJa8CiZFl+3Tz82FZra5odcENjte3YR7CVnQWQ32dOvqlKjMiNNDWVWMq3m5No4K
bhslBVxTNnnOr/VoWHItlYXeVWb6vMmw5YkBnDQhAlrlUQBs5dVMQPdUyo/fNYN/MduSGPUOYZgN
PiaOiGaInPjUyHhemYox4wu9WQaldomvvFxUgGiM2r/osuk6wn+yhE/GbcLYmCVGesWwKaRzBwT1
ahDGiw/kBrHl1uEfBCoqEmhPgwoGEEcoMo6jGDnVmL8wW98O2AepIlyFex+XOwogYugeuS14S9e3
UMMD38ktd2tNjoPiPNua4Hk8MD1h3nxpwPbYEfyekLYHnVdw01rxVT5WGNph/VRT/Mb9jDlbr98i
5zrPiguUSf2rlc3kVafFQ6fgQYXO4TSMgwbxlB1ChiexhDkUGNVDXvr7OcPIw84QTasjwRyZAyMr
FNPkrcZE5EbpPN+0TSQPTdBceGTubSzwulh2RgLq0rBYM8JyH/SpNdd5L6r7KJX1OnJ8ufeTcd6S
t0PaQpGgfQ8JqE/QZaVBTTzBhLs19Pntu41+T2JUhcoPtBOSwGAFee61s6MztrU7Ey1RoJGEnQzz
RH0bv8Zh5ixEnO1rjWA9G3NzWl9MdlksywCDJ/YFWI/oVKUpCyKLizNbVI6B0nquw+pozx0bRyc6
5y7B2279ZsMebiJj58/eVRdzM+/cAXFYQixYlxII3+kmNtIidRfKg5p5ub9q+GfHCGyfsgbX7xiW
R8fjAims5htm8FczgTlceJZYBe2UQj+ybM0i9Fq2BMyRMPfwpzZ+r41cev758nV6Lp67v5Ogw3n8
7+VLaUkUk4YdhQOrRl1uftRH85OnvgQDFescSNQPe4V3rSurPA/FXQDM5r/l0UQwpXs8Lxb/MwGM
+79THs1frl6szy3WmQiieEVs3VPMhI9XLxFEuH1Kcn09n03To9N05SECKajfBk2Hu2Hso14+uzCC
WVGFrB6MtS/qunuQs1NMTKbHHOb+PGWXUQZpaZX4Frzw5rk3vOjWryf5LAb41preSSLs27q+ob9Z
u5ULZjyNnVNnx/HjzFR/5UVG4d+iIuzaz3+ezven0+df85+fztvnBtFA9/y/swH1uR+zAfV44lf7
j2PtXc/01+PJdlpNa5kL/2fd/WPthVUYjTZnuuPw0Lw/uT/WXqg/bAdivo6oD7Pe7zkkfp0Z83yy
PEOLzTOqXMs+L8LH59MsRunTddvb2Kvn58Iqxcj5NurTZ+F5xdc6DLRiF8lEuyrenxxLupV/q78/
UKmeWHc2tHeMBzx4ocEz6HJ3RWVXlZIY6bKFCGoRpJ4CsuZRJ9JS76xmnXkjhA07tPbss+ajg04J
FZKACCPcAH9bVKCe9a3kLazNaVogInOenDa55w9G62osSRqpZ+ltjJF7+yYPDXnld6PMlxpxtNnO
SjWx+POIfy/A/7rTvXxu2+f+fx9w76etLjMqXJ/Yln/1jKpnn+Xsd9bvh+rL6IueETUrrgISj5lO
/bf8ft+JUK8ZjNkG9LHfU/IZqr7+vBNRYBmGbMyYaXjfv/5h9BX7MVc3a8h2jp7VHjzE1g7zG2v0
Nv6oqLRePlzErn2LwGLj1wy4ihH6/+x53P6m+msxcResHFYSQckFiBbgqQ28B1RJkKWCAzjXhQYF
yzRTeP3RnKyqsH/LcGXGfUYPZ5w0WR9ay7joav1rnFqnwYou7D54jhhKueNLUURwi4ov/KwVQMGz
nY1b+MlECkTbSPeuDSc5prq30AOXq+a0LvLyKKV1lzaMcNLojCJwWho5aaNmGV5mpgZ1Ptnkoo8A
9gIM07sjW9lNrWlr4tE2cT3xbdhE4KCD8xF/NjrzGHvML/oM2q/d6gfTnJCO65w/4qJKops+bAXs
G+tL7zD0G+p7pgibyufuabXUCl8ab2Md7Po23ztNso5aUogNQFp6ET0yiHoYXFAgsR9uaxkRFCeH
fqWZ2jkm/HUtJPFq02S96IOebZyodZa4Kq+6QTmgiJHe1S1psq0j96AarQ3OgF2eaeOusNgfZ2wP
Fp4EZoNk5yLQtB0/f1qOPQYBS48K/L3uuQkihgjabZTjnyCNgq6yqg1yYNrhgGFUrJPca7dDXsn1
POuMAAcNVJgGJAg2MSsXew5yGC/NDVYWbvXghe6Jlihe6ikyVy2OqXnljKl2U8koA5/WNGBqBGlG
fm8WS1Fn3Z4l061bV0QCVMIni8H/PCWet2BPfNe7LRufMhAkdaRyDULpSCjyXUzSwFrr6pwwVlxU
PtbjdvJIDedQpwKC26mah9BmjtSS99AyxV0mRc4z0qc+QxzEnLk2XFXcxhaSsVAPj3jRgtPkLkbs
WyCq67GymI4UcsmiYBfVmHN7UR781ly9PxjDPMcLCc30VFXGpmYJ0+hYBCJiQwIjfhql/QYqh5cn
bsJlgD1uiZc5WZadz01I83w8aG69LdGkTuMQrrW5fR17K91NXlJCnMVV1/lM7+Q8Azq17xo/claN
l5yhQKucPvFkF7Z14OLx7DvK8TK323bUCtSCTDibNOEyE/XVaqoM8DPTc5ogBiqJrAUHX2CbSYxv
k81EJO3lazl015pTH5vGuGTVb8AcqonaDfPz5EGXGzsSPgkrxp+Xe8eUqmAG7aZL5yeg3jyfaX4I
zfmLzVSzCZyD1zXJwvTqfe9456YkyC/kZsrak6Bokb7UYXSRp+Kx8sPrMIxc3Lz9VdKFJIOgWFgR
f2ouOFV5CwYCrL0oXVkEwy+HKt/bDFxSUpwsRkqDW64svz2FIKVtPXspUvvSRsG4YlZ7FEV6SCph
rCKr4vua7W1Rzhf0GFxWGBBPhn3u/RJa4HgoOiVtgNe/MJNkByWHARSHZtNGNyQS70nqahaT3p6s
ut5Obbju3WkTmPHeLJ0cm7PN/s2xlr4dXqAC3Qm7vkRUQ4Bz9lmS/CJmuOK6FT5lRrRzSnzZSaa3
XIeSfRWZD5M57qxkXpdT8BY2/ZOSWcoUHlLmh9gNx/aqAUiEXfu2Srs7X2MbMdRHU+8vdRpU6KdO
zB4WtpRmlYdmKtt1QgLBrtILvIrat6ro+A2Yj1WBXSYsT50WrnQp9kSuXQkjf7MC4yKKmz1srs+N
cLcm4Lk0wmaeGBsx29sMQko2BqfSDTZlikcKPzV52xFR0qN7ovPe+1GHF302j1kub7S63jdRgREz
rF7qCG8mm/GjnvZbBKU3whlfh7Kne9GvuyS9dmcXxUr1NGu2sc5NrN22PS0rfE5hl9yN1XDjtQR1
SyGvG3IMvSDb+DkcPnLFNpPWERSkX2W99bWqYmfFbX/pynI7hjpT/G47jLD43Pixa6yd7YS35Gbf
m3WpHYyyv0rlfI8z594cFbFV7hIDEiX51m6ZszOYL7Eh8Uhh4DdLxprrPz3S9x6JpvifrwFX6evr
16h8+dt7Kp/8cRFgIuepWwA3UTYWP9GEDHJBLMVORXymvkI79NdFAJG36vZVwjIWB66wHy4CvyBh
fmOOh1Ll506JmwBXaA+mEJQ81S39chOw+jQHMDPN2zLBgUhbMzXfOE304iZJU8fbTVFn9CuTnYh8
ypBYHiyQxeUxnEey+eoqm998tyLnMghbwiqbZBYIY0UcHRMpt7EynzV2+uD6/arrjG2KO60AFRdn
LXY1ZVxrRXIpCnNtmxqbqeJrE7mb1s8YGjXGVaPbL4Qo39TG/OAJE5perV9WbXrvK69cEkQrB/dc
ZVL9nOSsd92evFEIY+49adJXwCJe4yHdO2n/aOHGw/C213DnkYo0L5BHRKjAGdyZbco6bfAQlHsA
WXeZWnhg9PORZUEeT1K8ncoAGA/Ue9u/9whqVsq63iZqwRoeY3+46kfCOWHjXYR4ClO8hVmKSESZ
DRtZ7dJY3vROpZ/zqXhslTmR8F2kbD7Qh+GxgIwc4WJsuG3puBoJ9ts0yuaI7+Y0e+Gl0EVP7wXe
GX39c6f52xGTpCb124b9XIN5UsdE6bntuqDYCJJmI0yWxdzsBkyXZmFsJkyYpQw2nXJlBvawCzNy
WYr0Gv/tIVX+zaTmOHfLs267S8Qb0GyV19PF9BlM/muiXKB4R1e11PdDZp3xpW4rjDGrGeOoVA5S
jcCJtWk7xWJEFRL6Pty5ITjomE8x1S6EMx/iftpYyplqQ/BbBmSc6bl3b9pYGtvuqIv2LcPVioru
uajmAz0uTkbXPUvX21kRnSR+2F4ZYwvupqijt9A6aN96KCVYaDFM7CSe2nAuV7naULqknCnT7YT7
1kGBMuDGTaNxVyp7bsIscjaTYlko627cic9dbxsI79prkYo7E5evTwMdKNsvacqvXJWXEj8wZ+tr
3TSrIBGQLaznphcrNu87bcBI3BISG5bWggd1FbAan3EbD8p2bDajDmZu3JHlERy5J/jLbJTLCLdy
ozWoJ237Jvan+9KYDk0qT0EWbE0Lo/PsW5fTTB5lWJrHIQlOuUbnmfufR91eVFqDeVRjpVqrUJtV
Rd6OrWtbrgEPCBAuS4OWDE13SD6PJKdnJpXNMbUvGpZZZZGD9Y6EgWvEuPVj1rm86GfdLZ4iugSS
I5tN5np3uooGEiokiEzlXdNHN5NKD2KlFa3DyGvaVUgNy//cu79rqT00Iv9yppAwG77+zb2bT/11
nigjhOkByiDr6ZfzBC8oaDgbxSHqkw97IdP/hH0fjwUybLjaLJL/Ok+UnpojCtvRu1eCT/3GecKT
+fN5ovTUqBvJYAQpBtFD2f8+TpY8xAegMTRvG0IkapbzNOobrYScmoB5odkrlw5AHSTVvP5MYgmQ
iKdbwsCvfCfbj9a4dM2chsbaapFFHJqeoU+Jcp72Jr/MJ0mkdfSKyDld8teEtWo4C7e313EbXbdZ
9rnmIm1n3Y0v0oswsmHo+MF6qNIvtVtB9pkeBNLGRdqE136ZPEWT/ogQ7ZQWw84l7K2J/X0zsGUX
6LFlei1Nb1fn4xcfh1Ob2V+LLEEF4nGcVRiEONtvCs1pFwF7b7Lulk2k3yRujXVPN/GvsqHum/Ar
p8KdMM3PWZ+f3Gg8VeB7um7YBEP/QAbHru9YVdMJnzskwKxK6iuY30/k3ZyIg7iaq+iszcGX1h0/
xxaCxNQ+dzEYK1tvj/EQnWU3XFrOsHa0/MEPCmKic/IoO+9pnMR9oK50eV2Yy8R0XhCIbyYprmL5
ua7ubPl51A5A0y9Td7p0RbuRdNY97u9FQtOAVH16TUxOsM7r114wHiarXYdDtkVWN4Wv9SjMel9G
bXAtK5E3F2B003KFpNPbTnPDGqXq5VnDNQ9kNdmWldkv7Ap9UR4H2dbBZxlfDvnMOMDwiB4aGh+a
SfpF2bUWthvuWqTzY4qag3iK5NzH5bwelLgePTcAlToRRAfr91OnuTlIBzps8tODmMfJK+M/a5jv
1UglxP1LNWq/vpbZ3825P2jgGOkpXCm5c3QGP22pIcfh7VB2RcrBz92tKjk+CxgYmz/ywH50t2pB
Y0CUVm7g777136lGv26p6W49zjATu4jFPN76NdkLO6CNKmo2t5iVonJrp8JNNpShL12V6K8T1omO
Pk5wpbaLSNz01LRg3RTyi+3I+K0JrMY5kKdqw43+Xrzmtu/gK7czDkP61AB/VNlGXr3pdQ78dqzE
mglcFC2R0bnMtYAxb/Wmal91FDr5DqfHXRCG2TowEE2XmsX20x1uxTS/sXfNGH9Pigyn3SAchsA1
mdUeDP4hlgQa1FmDFmMSz2I0Lz0iZheWH7LKhPMBVx/GUN26xsaqdcRBSbItkuwcGcOaPvfg5fJs
2Gm0NDR6MUYAZ6G5L7JqLhhjPdtSvDEFgqI8avpGGnCGfCwmxNt6xYItAh6rrrshvIQBglhmc9Jc
Tvr0zTMbVCdOspUas0KixnyIbCKPlhi2vyCSRjgVJuYymPgPQvZ33XtyD7dpOwTRtwQwsB17xjGK
hbma5nK6aPUy2FklpPlE1/Ot2ZWCDZh4Dht5ndrDQWtdvuPQsjAnSa02+yeev3bvdsXR7/10KfTi
i878bZGI4LXPO7pAE3x146dX3tCBLEvLizruj1XW7XqMb0Uh/GWgz3S5ZtMvx7EVR2cYL+28PyJv
W8TpY+Bpmyr1llPX7odSbImmuMuj+b6op4ci7pajmZ8Y64GK69r7LHGudM04RJI1/jCl2Gk0FRgb
b8NaXlsjknY3vwDK9zjaLs290z4lSXjA804so/5FCwrGQNbJb+Vnu4ivjb7fuFqK2LG6LW1M40FZ
kDljbf0WThzmEFLQddhuZbbP+nRdlPq5DfyjUxB/IeUqM8x7fnPbEFSKmxiQ8UMhrv/c/N9v/opM
9s918Vxm6f/2aOozP3o045OBQVuRW8nupS5+EAabn7iIQD9wTEytUDNoxH7c+amKbOIQDLOZU2GI
fOpjVcRJAiHW8HBkg+78naoY8EM+bkfeqyLfBzg+5VmZyn/u0YZ8cIk2rKxtF9QOIU3ehc0A0nbH
XSTse0SBK9Nutrn0IQuVt3YRbmRifyMCgP2coUEndHElxLN5UfFg4p+7RSfzAmp84/Dg8sc+e5lz
CkVxL3mwmdetUh70uK6fJvXkO6X/yKl9MVfGKeLVyHhFqoYQF1O9NVnY7P2O+GJeJ5fXyghFxA4R
yI9HZK968XgBy2y+IzFrG3jdvuYFdXRAQ2DlHd5dz9Lg7Egw7CGFOi8g/5TqVR9454Ox3zXUAJNa
kKa1z92uCE6FKhQCiHuIXYvVBr64SiMb2IvxFRCHhL/mSPJNu28oOppIdoWqQmFHPfLz/hD25Tkq
o5fQauNlqmoXDltW9pXeHTpnmi5iVeMcVe2GqNvhU/0Gl2U7UA4rLcagS300dXo0TdVMn+Lpa2QX
l+8FlXrd3WJSv5NU3IyQtkurz1a5mFZRJK/NUL6YcRlc9DhtQph1i5G45g1lqFgyO9c3zCnVhB60
phEXzxMFv9eDF81qzro6CXR1JrgcDiWHBOHT6zkqzjOHh6lOkUqdJ0UZl6u6stKlqU4bV507tWWc
zc56atSJFCtwZskhBWuq2rsCI+HMAWYijmKCqc60xnzTxHRbqNMuiohqEeoEtNzizng/FA11PgLF
IM7NqR1n6UcmWkp/TOIlPl1O1H7ur9WagVO2l5G+1kxP6BeJhmOufjdotsqryeYGUqud4xNZeHlQ
fdE701qUDF6Xlqbd8y4WzF2yZ9nnbI/59W3mqC52eFaIX+7GYTHnXrEqBfkKJqN2/rtVOoRFshnD
KLDGzL3HbuwX/jviI5Zmhq7VK5r6IXU9bvn5OxYkzHLT2I5Sbz+H0s4KpYk2p5fEeOctuWYJE+dP
Gf5ehpl6/ksZ7rviOf+bQsyn/irEoDJ8mwzS/1bbv1QYOjqg/0bSflhTY8PwAcoQTcLYVuE0qOw/
CnHwSUkvFB2GoShCvt+7LL+HOP60plbmEHJLLCQfZKiYajj7YU2tk+iu40wPd3ZUlPI0ij6YT25A
Lno+WA9FQaSI0Wns2erqTBIP6nFzluvK5GpZ6bMP+FVLN1jmk4MYbGxn+ODLb46T5dYyHj0/vc6S
KTjpeumv3dhJ7rzOvUbHbopFYreGG2LS0HTWOECFBxY0G2INizerB3M7llGwCqIgv+3hgK7iYfb2
UZwQN9G47FicNn9O2oHWkIGfFcXnLoQt41RS/D9757Ubx5Kt6VfZ6PvkpDeD6QamPK3oKfImUSKp
9N7n088XpCjR1NZpnSIwNZi+2YC2qGAxGLFimd9clHpHQK6YG2UKfeEwdme4QwPgDPVI/d7DmR3n
mmeV8XQcHG2VMYo98r2mXAex2mJLa6A+nlvnUlWjFZXF1oGZSie6pDNblpik4Z5XTDpXZlRcUqUq
YXUmqDQTKUbw2ckOwmZcOD4N6hAHDl4y5qiI2skBgdU8B1wDuB2OX9ght9z71Jq8ZzdlB+RK9s5G
iyKzaa/4Xcx8SpuvtualmEh4DQjVyLe8G8WIsxMvcYcrp5PidJaHvYxfZEQK2BPqmMriq2ThdOHr
2jzzAoDv/YjDjJXNZdnNZ9EwXPzn9j/f/t9CVC7Wab3+6zyrNtWnr2AqGKzTLwPWp2ooz75JxQBb
KZolUIQEiWcE4S8YtSBoQasVJkVPEmkvEQCgioaiLMoEULP/2OWVePEmExO6CLJKrSvksKAPv8ep
qLVltRpd8FWVh+Wk6Iv4rpGrajooZsIEvRlmqWLyMjWqchEjbD1B081HZEqOD+TCljlrHf6XHUgO
VaUT0zE1N2D7l0U1p/a+izHD61r1tEF6ZZW3OWaxmX6QULvOSi2B9pMOvJhSuRxso1EggjXFQSMa
YCbjcoaFJ3leLHgVH3IjDqaNUqczw6gTLOIb/cGzPaj8CfzSa8kysJPpFAdc9NgfZK3SFV86I2mV
E81PY9QV05qSKlSEcQp9nmole7WCHiYAZgKHDBWttpdKwK22Qh2yQTzAU3Iws+td/QKw5H2vhQYw
Z+8YFsyJSS1L31q68+wa/5fxq67m2P9BpayzE9KEM00ebiVJu46Uku5ffzuE/uEQDRhmF9GB2uhn
lkaaIg3tgyZp4Qyg231iYQVTKt1FZykh8IYcIhAZp6vlV8pg3AnGZa2pX2y9WsgVwtn0oQABNfrX
xO4uq7zSpwU01UlVJYCbUYKprPjK7EU46LxjrY/SSeyyEaDJFaRN/X1Di7+ZRfLQVs13GgiHRoK4
ilulTDO8S0S+LpMs9hgh4Z+mytlXrDPliVJ2R61wd1Ic6t7yNhpkSLQ2vUZrCRlrZuc2pSfWu0TE
CRrIJM6pddGp3lkGIAkaLHY1ZdWfa4F8ZSMMLqXmF2ASqwDlFE+qDxl+L406mtdNchFK1annpPvQ
6k6aylwYQX0aMNnRPRk4kvK9VhE5kHuDWQgYHZztjsOmmg+6chjKzqFjF4s2z+aW151XTbbKdPUy
jm3GboUxM50SUybm1KOeXnuBdjcE6ZkEddUo7YO6AzmlFFdanB/KuT1r63aFhyLixNhZleV4FEvc
FM1Nz4o2PMWKlG7jQOMhNc/KfLwPS+1ba5p3CMklE/LGFroaUvp5gC4GYO1TFJPNqYJO86Ri3A79
bx+J/nHaqsosqvujPmYmhuFvrOZfjLqsp8gSnZhWcYno+mEKiQESgD3xHC2ejbLenkKJBLnY8/+U
zgZ9rrio0o6xAES2/TVHe1zItCWnljaks1R32aUk9vdb3Ve/1pWF1ifM5ERr9Jx2aW5ok6iA153i
tHWQcUXOZAzel6Zn2FNf0v5Tvv9oa/52cH/xmEBviDeMWQQK9iVzRErZRnGTRA+VhidX05/wcmVP
p3UJ+BHGAqX42xLepmuJ3B9/bWJ8wYIvmaOwxBCA9Bf7lz+ya6Hsf/9w0CiQbWDsQIiBN9pgB15n
jpKkU/ellrWEJcYUMfER77dhb+ANtIp1tSzmnaFJsBVGE7n9FJGFRKceK2tkOZk+wvazfO0Lshcw
ZkBfQVVzxltLCOur6b0vRUsgcVRA3UwqUd7H+nHpxLiciS49RaruH7dm9FA0JXK46tzq0HJAqROU
OTZlnn3Z81RghWZeE8Mx/ZSuMSmtpzFox1j15wZ0PV810AjG8bOWYed20A7jRRobM3JyqjTbnlUW
GtGmLs0jpZtnvrSAcH0oMfd2QmcSSDD3jO6g84/rkJoNLJzGZW0H6byJr6ExA7ECeED/7KCtZCQf
DOtAHtCNGgrDXfpmLc8axaHHl0vXbaWsJUUf8cxumYFCz7O8mYq/gQ7YoRcaXk5JWZ2thxY/D9Qx
HPALhVotJHRpqhohLrcObnX8VIdAhpsUnsYgjoDirwrTO3ZtHGdjpDEGlOE1+czPAlzLoiNgD6e6
t85rhXmscVBhDzpGMHzd8HtQ7AsJepwjaDODc0y1r14xzgopEX4TzHecKbwDHiAhfNesQu04ab87
gUVP2ZvW4Xe3xhGl88jZsxCGynBjZT2iY+5t4sUXaWEc1q1y5/UHNoo0ZonFA64R5P2EtmZSZ0J1
YRIAGsOV5Ert7YVkh4dKM6585laZ61wD1JgafKymHmaNfEid9DWEdl0CetLMcZra8Y1RJMetBVFL
VWnH5CedRF4eaqhqpFMSjVkjmfsmLZQcUmSSQB3G/iI0lRtjbOet115XznVRVVY+q4p83FfUchoH
3pc0CTya9eatK2w0crO4UzikU61zJ4o5zhW9h/WspqfoIwNhQGIpuyxw48iVcV4juDxtOZOV6+AK
kkAoTScGosgjAz0psoXvq7OQgSa4lYOXoTZJI2Uelgp9VRTKZHxOIIw5SAWO+MPwnqTCwF1n9FcB
QGsdsPNfx+ac6zUtYSQp8mVqyYD+/GlJ2yBv7vGHh46qTktJ+d5qvPHhMgkO+dWl+tehXiXDmdPe
VZK5KDmQebcY/G+pbSz0+AtCanMj+a7iFktKYkvqxDON28Ab5lZ8jbTJvE7xjhzuOwaleeDOB8uc
K1p+wJh+v1VLsL/VY1mG+QSs7RKjE5Ir2bn10Oqa6l567fYS7OoE/l0zsyS8yHsY2FD0miycY0I2
SzL1MW+oj+CYzuLuqGyleOb0tLhpmPTaLY/l1FKqaWAWh2EVzDUkKehLaxNJyqeJnYL/96xFgtC3
1Cb7hbZPl2iRedpZ5193sQruJpi0RnaiOuV10vqzth2qDAKfZU0LJ8oXI0gfB7vkKj3u/ZvMa26J
C+mXVMwd/1NIPRdSv8UcXNR/HWR+Wm1opLxCHQioGlIXgOmFGpsw+X71HPISgW971u0VSLVfVZRq
aLL6Clnw8zV09mg/MwQElUCrBVjmnzS03/t9gDmAiwCdS7FQamRFgUl41UZBbcVuAkX1VlZSFP0t
qnH9aRw1MM5VqV1GnnHgAU6fxTbWz4ETfFHHgAG6C7ZHB51ATX7oKMWBHLpnvtHf6X27D7XluAmA
UvdagbJiehIW4bKxGfWkQ7rfWuFNGbjg9fuyR5/UjOYgknteOgtvTCmhmz5TIAcAY4XTEsDKVMN9
xe/GK0pU+9Rq0rtC9i+6vqvgmTbttW0HqTGje4BYDDEF/1XCb9UfYqxhS5M2VZtlxqNYHTpehhor
LtjxovfS5rg3y699p7krHJ+SqT344w19VAyF+mr8VqR1fSoXWrOysDWhUa5iBhhY3Re6ux0QM6ek
xCzwd+0RsroeaxcpqCJz5lJA0dFS01y4UmksI9XUV7nWWDLvkYT0gJQR/fBlCC/BzoNjEz2msATd
fPRZN/J/3Pf/8z7LB/Tz/Lr61/8Sf/Yes9m6Xr/5wzytg3o4ax7L4fyxauL6ZWwivvLf/cu/Hp9W
uRzyx3/+Y/1A9jgLqroM7mvadc9/t//wz388557Ob0fqXLaj5j7YkHuKf/cr94TBjSSh9SuLfOla
CjQpDG4TUBzdS+O1HRta2PwfcEGOojJ8ep17Cm6jYTBUZyCPZ88fpZ6qyCxf9SwFYBTBbXxBMPBx
xHjr3WVrmr5T1W5YKgmNl/lomOlxIOTZA3TasZ/EQ6f28v38ScXd1EYTMsQQePhY5DFnvupABrZl
Cb+rRVpiKqNLw5vEAMO7VjIf1LX6BDA1Rix2E9lQtK8OCPXACAJEs6RsVA7/PzhlxN+/74xfMN1+
LDecTf7VyxlTUN7UEI51FOSk34pyqvTFgGCYMtEb9Mbrzri9h5U3Kp6gmVFcF+3vnxGd6SW/DCHR
LoaKf3bGIMu+PWQCRQYpEeleC/QILfJ3jfGoZVJaEYuWrhwHkzAPrlMxxwE+rE0aCud+LnWO4s8t
05PGFdQcWV2jpKsDYBSqiXaY6CiFJGDtM5oUcJwgxTcrpRwftTw/a7360jTjK31IbjJY6lDLs2WT
F4zUo1CbhHWy79UNkmkU3neeZ0Bet8sjJXO+Drq9spE8ghPUq8sh7wr01mhO5Om4rvvGX+nMLrkA
Ma31fPTnmp3BWEgBh2WteSiDRQjNvCW7RCPNzaFShGN7F/GTTFqI6HhoKviZGdEjqJZvtUeCGZfu
Q9No9cTvLfBeID6dxjoI5eHaL5rqtBxNb4qW7ylwlqPYL756aUrLgSb6rPCwps7sxJvZuC1k5LdF
5j+UkN5wyalnYLiOnCa8MSvreuzUA2w+vqLI/Vh2aAMUvX5UWvUx2jTfrNZ4CCIsvAsBrXNPgxqQ
SVIM6Jj5R+DCMdRDzsEsg6lqsm4G7hhXOAd/z4ZZXuMwSVPill5ScRkrYHP7bFXU1iod6qM8H2ZV
XC7bGp1TV7+E+oJEquadFXF7PjQh1oCKe9EY5nnvFuTRpTQDogfQOo0wvmG6Nk3oli6buHBmcV+6
U6kz0oWVNN2SGhhPxyw9rjQvWOHjFS78zLQmaRf0CWqhVVie+QoW06Pny4DXpWA2iGlgLOaCjTPo
C68M7j4r0rx+zv61fMxO1slj9fSq/Xzlnt+1n3/crUePN+Dvw9FVSidiQzTiH71EI1ARr80fRBL5
8uKpezxaDOOeLEbfZpd0Zmi3AGqVgUa8dpNDR02wqmCS8hhiHfpHvlXI8r8PRjickvuipQZZGjbp
u14LZFAb7PsAmRQeMo3js8GVDoHxT3o9XcZtMfEkb6lZ5a3k2RNXNuYKHYN2uKnbdGrF+qOE0JEz
hl8zY/BRhgy/ldZw5qZBPGvxasrNdD/zumVyAiQD69xqlo3uQjLvuwq5SuiEJb0Ad4Fc74QMblL2
BnXenSvduFlN/WodVsZp1ffnXl8du7m9oFFI/a5MC8WYWlU3r4yVZ5f7cRQt9OGhMyFjt+cRBXyV
liv0LHw0/Z2VkziL3hqmqoCB9eUJoqE4m0bGYTmGx/E4YLgZzP3SAsAPFq5pp7GlnlZxshTsBcuM
liHdEa077asAyiKAePC+Ra8tHAxVs1p+RLlWs9pbTXm06P5Henw+1pdKU+932bkXjwdxoZ0OJbEK
safqIXXWaXsaUg/aUjj1Yn3amQVlrTlxSjogVrqPp+WkA2lVWcm0JOS6wjwe+H0Fni/Srgv4Jl6s
IOe7pAqBnurMTbCxHoh9m1ZGLIELwGegipcBhh7Qy6ZIjUybam135VIK5PPC6W97xLO8PJuWRXmV
WURFpz12rHFaqiiZm9eiX1yY5cJGOBqwl7cEb9IvUuiYKGuO3xrLgRqofE3T/qGuq6VZqjMprs7t
rJ97rvEFhcrTRsuRolQgYoYJVHikHTW1nKeOCZMCdZUIsuAkaePTIIa3YBvQFkC9xeFpgBYTqLJV
0HeLJsqvddeGlolWXxhHzDCToVQQ/Avr634op6bQgmhy3GcnZHQN8n1eNIGrRMtZ0Q+ULj7OciAT
VWSchDBwGA2P8typjTkK0+eK3U+LXJ3LQHIB864Vtf2K52c8BYO+7HEytf2EmbCroQnf7zu+ziUp
Z4M2zkrUkHWQHcuc0F3q2cQxsuOo86c8/YBTunszc6cRsoI09JYlFFALkl+phdMmqaZ4sE9ScNGg
TxYQgCZ4UyO/F+M51h2MYXeaxApfh63ZgMJNAilYptnQYPBzZ7jjxWhS+uXf8zpao8xzMFYSQKa1
aZarVHbPw1b9kjjONUDheTDq84YjKkUnPiAdrwsOSuGAJvfXNgo7DF5qlYOnYBbR1fMgZFguHcLF
rIHeacY3O8d+KPniBMB1QInEPIYj2ntOVCIahw62hJZ2+c2wvwbNiVZ8b2KktWBiPN3fSxCy30zP
vwJLz4XNZo4bzmTeNKmOvzQ8W+COaLWoHQJBXAqb2Xtdukixgcj2gkXY+Etde6ybuzBR2cNHlAgX
cOFnKPpM+jBDHehGQ9G062vSjWEueQ+ue2Ehyu32X9R4mIY8r7VzZYSIzo0cTfQahmFYpNVdA4Or
s+szFNxAa9dzzb9wQ46kDZomv6g7BfHxiuSKlin6/bH1rVGyaWpUM7t4yPLoyqGpqLtoo1kka4QO
DqjX9XO1s8BV7ed9jiRctHSbC3rXExOlW5XkoW/66ZAYN/SeDzUL4KZ2ZZSXlnUtRdUXn1SmUldj
VJ6ZaTnPUVKPsNo063Yul9VdQWmajPHJ2NAtNLHxxTqnq8bbuKNja6dQRPVpYsrTxjdWVUvmEmvQ
yw/lSF2lEJq7DpFHJPvkarwKre72P6/+U19JgKn//tW/WUdNvAk9Lv7Zy7uv75GKwkUyLVn/YRb7
8u6jrA0qxhJqqEKNR/R0fvWVNCbv0OF1FFKoEF5VIbz8VB9CeNtCWxt9n5eCH9Dm4GUpadNzq+DH
n/9Km+Q0Y/pc/fMfjGw+PPxgh4RppWkBISdjfFvqts5QNqiQ0J/teNHhQqC5pcAEQ2fvgji/0H3l
0nTQrJINH9czAQmGLdwvSk2p8HrquzlTCW1hVvUNKuDzzIT+0FnFee2SAxcGA11vxCwqKmrkEL3a
mEJgO2rwe5rYUbCqwnBuOPV1W5oz1ZUvvDE1v2cG+XKakqNGqIwFg3HY5cRsNyrXodIear19FKgM
m6XYKqahY97C6vKuwhK4DeD2Qy03jqQUAxAtG/OZ2lQzuJDuyuncS6PSqiUubIshiG96vT1zfQfF
xJS5Dipt69LPF2rprQMl+2Y06onSjvsePuazLrKufRS5JklKtF+A1IGXb6JG/ZDEbV6eGUKa2HlS
KaZrC48cr8TGPIS8zBwJbdDcbs803jcfGVbJMq9zMz9owurIg3s5CHHRXMiMQhg5snh7Hcm/kCpn
5tOcm9W9eYzuwveIFrOFXKmb+QsZ+VI0lCYesNCRkWyNwmmB0qmjDocuyqeMxWY6SqhYWS9VyT6D
1RlPw4yOlyNkU9Wou3LV+sxW3XlqRFiQoLGqo7XaAQZQC/+yQ4PVIgfK0GQNhDhrVyEdK9RaVe/A
Rr1VMv1jDzVXQ8ZTIutXISqvnosnJKqv2YC9IiqwulnPI1Rh8Ym8zFGJBS6xylGNZaY1xWT92HH7
8w5VWddp51IcneOyu/JRnQ1yBi6RtuwLgrfvZOeop88Q5eF3Vl5q6NbW6NcC4jpgOLgyu+FQ6ocH
rAo86JkWcIRxYbruSZ6Zdw6KuPDrj3MUctVaQuS2WfUo58pmjwx7u276yBOAD0EqOM4NNB1UBHeL
WN2vUOANU5RC/OpSR5k3Mb3LctSW1WhfeEl+NqDgmwYYUQJ9nblC3Ncw+xVV5G3dYiuhxyNAysCZ
0Z28y8mdwLTZxXUqJIOtfBR14k2O1ETdAXdXtOs6gczrJkdywyRGdv1l1Q3nrpAjdjSSvcJFr09I
uBFnzKWGlNaszJn1W3ruzpDUOG6USpkiwX6j+Ai61lIZHzcFeveZVilkWfDutbS6T8s4WeBj2CwH
VVqjenmhB0oMC98+clprIQ9lCliW++8ACJshA4KsaQzpIInJ4rNRwxHLLR186LP8IBzhIP/nDXl+
Q34rtXWzjuuNpeMroS0DsCYEevOp5/m6cDT38KXEafL5jXhybfj1gKBaxJieNhVdURBYP9tYQoeI
zisCmghvClTmHw0mFEM0Q181SwW+izYpzSqgpEIqU5SWryYT/lhg6JSj7CNVTR8fYFJSLGhqhwcR
Fk9Ra8xc2M8j3kwLAMZzgNoY0gYL18UDSpEO0XO4zhMZe9j0WBuJl53nn/qJhDyxqAbowiRTXWKK
nOrNiiL6QUr9ldWRb6udKEMNfQn36bSTzZMw8G9xsBlnZmouxs6+NfVkqbmSN+kr1zxAH8magB2L
BSn5gMnHZVxKtMOIgkOirwZbOfaU7sQI8mxSVtJREUo3NiAVgPlrtXNndTCeACTYV8v6qEmrM1jN
JKWDgY0AtCVeI2cBLfQ2KppvJMHHllKSzOnAxxrrTJJCuPKKXoOhrE7aUaVLE1Q3fRBhd+yrR0qp
XmFc9aVpIwSSNNpZ1BBetRZCYpnl3MWqfm7q7lXmthdWqy+LSF7Bh0IaOF3VWr7Em4H6jJG01soH
1EfI41YoYSZ2dl03KKpI4b6eWid0nUEijPeOCjO1G/VVjJhZbRVUucW6dpoD0KK3oQt6qG72Yzky
JmwAlRiM8Qy+V+yqa03Lv3aFe6x6zkHs8A2N0CM62LMa5NHo8EVtd1iQqEJgHSZahVS4JcuTyqvr
iaIALdcCknepVS+s0Jp1anjk2/m870pIo/1KtX19Ap+2U2+8amhwsqYvMh6p1FI2Qja9pC7wBMgZ
37PdwFtbnIFwq88kC0qnUXrdcFXpenuCERlTJkOmwJmRSY/oaUqub5+6o6FDYFAdrJz/E76ewxf3
+XcpcOUHqbc5hPEvX7JgYw88nuMoBnAbosVrKUtjj1BEEGN2g2PME9v7VxCzgbbTmsJCS0DIaaH/
wBoJjCoSgkxnDJDlzIL+yEdAVT+kwQQxSEKoGcpilquKZv2rICb0Ibw2ov4a7DFGEyKEbBeFy7Cz
8FChs+2r0VxJEOWWkOVrOs6xMZQ3SZx4h01da5MiAPdBX3jqdfI3Hc7vBBzPPeySk9GD11gNzoUf
h8lhF9Tm3DGaA6nQHkfkgsG4RO2pFOV+NmkbTaoAiuqj3h3CXgImXgk/N8XgQW4zDyzD8GT41lV5
S+PgyQjOKm3QECG6JrlmnKNgEM68zDWWfV5cAi1vYBmVKjobI3G0T9ppjbxIXyAfn6OH3+lqVu/3
HW4rgYJvQucOAWJirXduJ0H0PRkCvGNitKnilqlECO1wWlcN6ueGd1mT5cxkTb60C2NpS62PeXl0
lEH7cXv9KsmMpeeQpRtNsW9htOnI9QplYwrqRuiPS7aJIkhxgikuPZrhwdTk69zSjssElKkfLM3M
XERKMZMa2hZxeqfVyVFRystmlOZxGt1kvjkKiVthGHiM7cw8r70jvfK/FQMQVQUox0TNRQAzmxIi
Yi3I49PGLttJYYQnEUFKg8bZELQGxZjpPRjHHC0SjbCG8tWxTpjrSxn3BMAfPgHQIRDmlofQMaER
ii2oI/drQ8isxnTNbIU3i56XgtNtraLBbHT3NcEWmcgTj+BbEYSbIbnWRVQ2Yp15D928ioCd93B0
Ze9AQf9cVT2493Fya0vOhTGo5ymhX+MJiMZmXZF/1jwPsIG+9LJ+lSKZRaMFu8Zm+ApEk9ZJ1ZxY
UnbUVcqF1g7jdKyMs0E8QZlmYTZf7wcunb3BOMP8EMitNaSEdBtAkDnok5onTVXKI4snruGpk9Ba
GdrxFrbVyiyz+0GODrg7xSQzm5OexzIw1VXA4xmJVxQYzCUzl4O0UeJp3aHrx5zTQaqmKslTk2Uk
RWvV6Q4Nn63TRvdry4ONgspJYTU+PC8UVLryO6Qq2r1k0KXMT+r3/QnI95ltx+5EF9lAXJjutAuk
L2MbgY7O4+OC1KGhgxJ4Ljl+c9CTWnSjdAyFa46NKuwwko8Km8WQZKSVquSwyR1l/v9K7H8FCpi/
xwH87AMIIMBTA+Ay++990UtDYfNCf4QdEP2HN6/J0wd7Qi/8dp14DcqheQCdAHWJYQiKyNCWTMhN
IrONs9T78deSjaK8weD3ifhJ9HCe0+9XO/V3e/H7H/MjuOLjOn//I7yZDQGm40P/8Tbwc/7aBXtP
vH22CkgBghcv5LtdUPd02kMqMyfaOwoUkNdHevMv8t/5Cf+dr/n7XeCnfnw6pr/AJCIT+OOdEL/y
n1tBKqDjNiTKI0ZkDpOrN8cBmyKQzAi1gijB7xxesfh+/5ePw4aN+EDI/vObYaGfDPoaOPez79L7
M4FcBYZEJmM+pnwYwLNVO7kV/63b8eZMiCBh6TYZp26CsHgqf9+cCgAgpKKoAtnIZ1Ag7+qpsJ5/
R7+wX39+KvCZpe8Mk4tr8P5EPEl4A3/Z9cth8dvdLkogfs+4DskCet3o1W88EfTbmYzjfPEk8rKb
V2Pr8yAqJ7YBG016QIhi4QLwNmCqe6AKGFgAe+P+gKrb0SghvOC2PBPmnhAMUxl7aEhZsN6bGKHs
2USHZ/6LQIjt5oHYPqGy91TMdGzIo0+y5B8OhMyYStUMMg1Z52XZ2QMhQC1bHgg05MiVcIEDGyBr
Hw8EKSc8Vh3SrEzvYScyyw2phPkeoPvnjwapBGkESTYK9oDNN6SXMIShbHEohMWD/AzW3L2sSnsP
2/rjrXhql0MJELL+nA3hmvI2TBjg/GEAkE7pCj0sUY/sZqR4DmHbpRII6GKnQekFUkwXv/U3EROM
GwJpaAEj0sieiK3aya0QBmTbRQpRdOikVJDrge5quI692wqNdAOHHAb4Ata3w6fiM15R4Q8ObNB6
8gj/UJCzVQh/cH2ehJ4h0uzoqRDt5e1OhWruOdjOWJCHwEzIH98PB6YQyqQ0uzExF0F1J6+Hvv37
Ye8REHVybRi8PyLBu0iBICtdexQLhPnfzuYU+taRQjgeC2VGujBYJUGQfh8pSDMpRQkShonX8o70
qzZkFfr2NZiJMhyKlwjx2grMig1b8SoPxetuV5NuYaq2XaQQ7wdtB+ovBJrAgL17PfQ9lcpMhFQQ
XgKavauR4jPKUd6OJ2F+HfufTY1M+naCx2PQ21KfytWdDJqCsbndmaBFQSwkrxbGpyq8pffdGoRo
7R8JxbMO7U5uhL59nmntIRJJdxtRK8G9e/NyEC6p1YUtKxdkh6tRfevE6rlTAwGSp1JBNfbDRvBu
Au1howRAdHef0K0vBhthMuOg4KAiRXn9w7vBxTFh8YlLIxLN3Q2X22eYzh45BDBdJh40Ij62MRWh
+EV7AuiwYAyJrdrJKCF89rYLl+JUYOsi05GhfbWpe0cq/mI0ubvvhrF9so2YI6NQHF9xtyFp+vBu
6Jhpg7l5mnQwHRIjsp08E8bWyTZngqyKkltl5gOX7V3I1DkxNDIRbKCXwyOysxuxfart7DH0xGjV
Fo1bKq33uYTKM0qH84V7sLNx4oPYwB838ERaRYvSMkUzk+bVh60gFUeJ2mRMDF4d9YBdLcutz8go
QP7COkd/G+Dcx14mAxE0GdAEMwAVcEV2dSvEzd7u9RDzQEcljWYjaNySo3zMMlFGQ/fDZDSys5Wo
IOpuuRH0rIADvGgaEBg/bIU4MC+Fx+52MgUwfcutoFWj0cSksgBVSjJJGH5zKow9OKn4yAne1S63
+n+88Fu0+nlI6VpDCEM3QzAMPpwKDRQWKrEqbUxY4zucU2xdjbIVcBx0w5bBzXAPPrwfqoDdkFI4
+EH9EKzZyfTqgxXOnz+l9p4QS9HQCwZJxGT8fVaBKwTDUXgnz6XY7iZYWz+ltPqJEbQrn9k3T4XW
m1jBVmDOQm8b4LvAm+xsL/P5jd8iVtDhBttPm/+5Pv94KtQ9EBbitQVptdP1x9adCkzonnCpXBJ6
NhRj7y8IsEwEhF60hZ7ErXYzVnzGqWAWBvqO3u6Tiuz7rUBjlqcUea2nRsXupliCcLdlXmHsGegK
EgyY8pBUf3hMlT02woTigNwZCcjT99s9LIWx/ZmgFEOIHmiNzX9oXn48E+TisBlFq3+XI4X5GZ0K
3gZUlBkM8pB+rEohfQo8s8AsCnqUkMHbzUix/VMq2v3AkaF/CabXpl4FcBMbahiDUtAWO4uwMbdv
2+ANKGi7jMJwON2QYNHzRN6Nk/MEWKSDs6Onwty6GBNpN3kkeSbVBzZeH2KFtkevk1EZzR3g7rtb
l5pbl+hsBRWpiJg6OmEcjvclOnUpI1LwRhZy08+nZidjhbn9UyrQFAbC88JtE4jNhlMhzN4pSc1n
vvyuhk2h6LJlVgFYFS4H9uDP+P13vQoFKCsqqYAtMCbZ5a7m1vMProdK/0qjl8fZEFOvd1vB/IN0
gnyCKp5nZmebefb274eQKAWACQyTOekHLhSsF1F7cBp+umfvZJywtn49aO+yD0I3ESKgoAu+D5ni
daEJDt6C3TB2F6oqRKG2jBMAlGUgVzT26VUQgd+0KRiY4f4GC+KJer+7fbwPrvL/neYV2u4gDvHC
QlTgY5uC0Tl67YxFeD/ob+1sbiWU6bc8EiYW1Ogp0OQGwwyMZMPtAIzIBXlWiJGfH6vdK0ntz0go
yKcNYU0odKK1DwkF7yhnBlgJYwHQBrt7KrZOM4mZgikJUxA+1KZ3lD4e0m9wBZ+e0d2FVNhb51Yi
44b6BcQGCSVzQx+P5wXYPxfkufrYWcSR8EXeMlaQZlJ3wKPVwSYiKPU+VsAhBZHnPPuIarZAve9k
UoFE8pZbwalg2sX7wB1AyebjfJBJECKHGDHCN9/lnPtHM2mLnj9bgbIY8q34OWIH9jG/ItWkAQ7J
9MlKZXfzih/FwBZbwfiDsR8H/wdV9F2CxRxIgN3BHeGjB1RtV7u7H6RO/zjBEtfDFDKi9Hgh3n/E
JuqUH46OGYMgIO8wf/JHNN/iTLAV/JQmLwS2zKLkfN/ohglh4jOBjiuDM+CcO3sqth6Jia3gtw1Q
QNRbHyB5FCe4Kj0DKkz41n/wevwb6ehPDZypH8QPT+o3wWP1yiznv/yCF1GYjwu8ljJ5UnR586XC
Sud58WfFE/Hnf7111nkSIXn1ty+iJE/f6se///Ezfvzub77Zyw/28j9XwWO5Lu/94ekvhh+fVDgu
/PMf/zte3/vNeoMSC+/jr0/z0QboZxrxu9Un6+ixfFnnlcoLyeknrD28rPJqZerj7Vcu1w/fs/Lh
ZalXy3MxP2H5x3a9cXUS1U9YPes2r85d2nr16Tr2s2aDt4UQ7tl+dX9dxlldP76s9WrnCZnbrx/U
ZVO9LPRrccFw3H7xeL3hQArG4PZLI0LNHX5Z6dUH/4xLOs3iJvkWbIgBeBpt/+GPg3USSLP1w4bf
qmhnbb07s8eLrM5eFnq1OZ9xWWdBv8m8TAiXbf/Bm3Ydv6zz6nN/xkWdV/frv/mlfsZNXcRrL954
Ij/jni7KdRrFwYYwI+gRW+/7cv1QPTxuWv0zLusyiO/9Er+8l0/66zdrfMZ1XcZcpQ1BTGB/t9+a
Jv7+ssyrz/0Z13RFGNgsbm18xkVd8eg9bggxIsXceltWj+lDuSG6C5rRJyxepuv0YUMEMz7jqq5w
jIxZf9OR+YzLugriuPqWlVnj+S+78evoCPGZ7XcIM4JNR17gbrZefD99CNbpX+dBuymeCRDH1t/i
YH0fVZtk3QUYYPvVH79/fyw3r/8ZF/do/X09PG7MysQEf+vPf0SR8LLMq4PzGff2aFNEEEph23/o
x42/z8+4sEeP7YZQY37GXT0Kvj2W9YbVrc+4psfrh2DjMRQCO1vv+PE6Xdebfp/WZ1zR43W50bNP
KC5+wkcv603ZjBhsb794lpbZhgskgKNbL36yrqp187LQr9sp+LpbL/4lWsdZVm0oPAS37ROWf3y8
97NvG8/MZ1zUL6Sp3qad/4yr+qW6f8w2uUkJ3sbWe3O6jpO/Jo/0fl4W+/W7FQPlT/gG1f2GjEZg
WrZfO0gfMdrakNDYn3FbMcqKXj7lq135jLt62tTpOtmw+Gfc1Yt1Wq//Ot94ocQMdOt9v1iX6yqr
N9xXoViz/fKPGI1n8YYLJaQct1++/usg89NNp+Yz7ut/YXT+G0P1f6uT+luH6+0X79ZpuilOiinp
1jt/uR7irHxZ6NeVEoC0rRf/ndfutvtyTWes2tQYE2O7rT/57/0Ct/3sv3WS2n7x6vc+L7//BpvG
GD9F2D8ON15U5jf9s7fDG/EV9/HjuvzX/wEAAP//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chemeClr val="accent6">
                <a:lumMod val="75000"/>
              </a:schemeClr>
            </cx:midColor>
            <cx:maxColor>
              <a:schemeClr val="accent6">
                <a:lumMod val="50000"/>
              </a:schemeClr>
            </cx:maxColor>
          </cx:valueColors>
          <cx:valueColorPositions count="3"/>
        </cx:series>
      </cx:plotAreaRegion>
    </cx:plotArea>
    <cx:legend pos="r" align="min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15</xdr:col>
      <xdr:colOff>209550</xdr:colOff>
      <xdr:row>26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5E7BF0-6712-4C12-83D0-E21E4A2E15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15</xdr:col>
      <xdr:colOff>342900</xdr:colOff>
      <xdr:row>16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208BA89-E86C-482A-B21A-1CD6DA918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16</xdr:row>
      <xdr:rowOff>180975</xdr:rowOff>
    </xdr:from>
    <xdr:to>
      <xdr:col>15</xdr:col>
      <xdr:colOff>333375</xdr:colOff>
      <xdr:row>33</xdr:row>
      <xdr:rowOff>104775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9E881947-B2BA-4561-B79F-7448A2A1FD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</xdr:colOff>
      <xdr:row>33</xdr:row>
      <xdr:rowOff>180975</xdr:rowOff>
    </xdr:from>
    <xdr:to>
      <xdr:col>15</xdr:col>
      <xdr:colOff>304800</xdr:colOff>
      <xdr:row>50</xdr:row>
      <xdr:rowOff>104775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BCD2D0C-62EA-4822-A073-37769418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76200</xdr:colOff>
      <xdr:row>50</xdr:row>
      <xdr:rowOff>180975</xdr:rowOff>
    </xdr:from>
    <xdr:to>
      <xdr:col>15</xdr:col>
      <xdr:colOff>304800</xdr:colOff>
      <xdr:row>67</xdr:row>
      <xdr:rowOff>104775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A97E16EE-5271-48FC-8CF9-087CD3526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85725</xdr:colOff>
      <xdr:row>67</xdr:row>
      <xdr:rowOff>171450</xdr:rowOff>
    </xdr:from>
    <xdr:to>
      <xdr:col>15</xdr:col>
      <xdr:colOff>314325</xdr:colOff>
      <xdr:row>84</xdr:row>
      <xdr:rowOff>95250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682D9286-8651-4D59-82C7-0122FBF6C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85725</xdr:colOff>
      <xdr:row>84</xdr:row>
      <xdr:rowOff>161925</xdr:rowOff>
    </xdr:from>
    <xdr:to>
      <xdr:col>15</xdr:col>
      <xdr:colOff>314325</xdr:colOff>
      <xdr:row>101</xdr:row>
      <xdr:rowOff>85725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10D865E3-1E96-4DE7-855C-AB9DA6824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12</xdr:col>
      <xdr:colOff>533399</xdr:colOff>
      <xdr:row>38</xdr:row>
      <xdr:rowOff>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A374D5FA-96E8-4D4C-96D5-CCE4F27EF6A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9049"/>
              <a:ext cx="12906374" cy="72199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2</xdr:col>
      <xdr:colOff>1457325</xdr:colOff>
      <xdr:row>29</xdr:row>
      <xdr:rowOff>9524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DC1D6B5E-59F6-4638-B04D-69850C9BE18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8575"/>
              <a:ext cx="10382250" cy="55054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erkins/AppData/Local/Microsoft/Windows/INetCache/Content.Outlook/0384KHUX/Just%20Populat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 COUNTIES"/>
      <sheetName val="Population by County"/>
    </sheetNames>
    <sheetDataSet>
      <sheetData sheetId="0">
        <row r="4">
          <cell r="A4" t="str">
            <v>Alachua</v>
          </cell>
          <cell r="B4">
            <v>875.02</v>
          </cell>
          <cell r="C4">
            <v>263496</v>
          </cell>
          <cell r="D4">
            <v>217955</v>
          </cell>
          <cell r="E4">
            <v>222935</v>
          </cell>
          <cell r="F4">
            <v>228607</v>
          </cell>
          <cell r="G4">
            <v>231296</v>
          </cell>
          <cell r="H4">
            <v>236174</v>
          </cell>
          <cell r="I4">
            <v>240764</v>
          </cell>
          <cell r="J4">
            <v>243779</v>
          </cell>
          <cell r="K4">
            <v>247561</v>
          </cell>
          <cell r="L4">
            <v>252388</v>
          </cell>
          <cell r="M4">
            <v>256232</v>
          </cell>
          <cell r="N4">
            <v>247336</v>
          </cell>
          <cell r="O4">
            <v>247337</v>
          </cell>
          <cell r="P4">
            <v>246770</v>
          </cell>
          <cell r="Q4">
            <v>248002</v>
          </cell>
          <cell r="R4">
            <v>250730</v>
          </cell>
          <cell r="S4">
            <v>254893</v>
          </cell>
          <cell r="T4">
            <v>257062</v>
          </cell>
          <cell r="U4">
            <v>260003</v>
          </cell>
        </row>
        <row r="5">
          <cell r="A5" t="str">
            <v>Baker</v>
          </cell>
          <cell r="B5">
            <v>585.23</v>
          </cell>
          <cell r="C5">
            <v>27937</v>
          </cell>
          <cell r="D5">
            <v>22259</v>
          </cell>
          <cell r="E5">
            <v>22562</v>
          </cell>
          <cell r="F5">
            <v>22992</v>
          </cell>
          <cell r="G5">
            <v>23383</v>
          </cell>
          <cell r="H5">
            <v>23963</v>
          </cell>
          <cell r="I5">
            <v>23953</v>
          </cell>
          <cell r="J5">
            <v>25004</v>
          </cell>
          <cell r="K5">
            <v>25623</v>
          </cell>
          <cell r="L5">
            <v>25890</v>
          </cell>
          <cell r="M5">
            <v>25899</v>
          </cell>
          <cell r="N5">
            <v>27115</v>
          </cell>
          <cell r="O5">
            <v>26927</v>
          </cell>
          <cell r="P5">
            <v>26938</v>
          </cell>
          <cell r="Q5">
            <v>26881</v>
          </cell>
          <cell r="R5">
            <v>26991</v>
          </cell>
          <cell r="S5">
            <v>27017</v>
          </cell>
          <cell r="T5">
            <v>26965</v>
          </cell>
          <cell r="U5">
            <v>27191</v>
          </cell>
        </row>
        <row r="6">
          <cell r="A6" t="str">
            <v>Bay</v>
          </cell>
          <cell r="B6">
            <v>758.46</v>
          </cell>
          <cell r="C6">
            <v>183974</v>
          </cell>
          <cell r="D6">
            <v>148217</v>
          </cell>
          <cell r="E6">
            <v>150287</v>
          </cell>
          <cell r="F6">
            <v>152186</v>
          </cell>
          <cell r="G6">
            <v>154827</v>
          </cell>
          <cell r="H6">
            <v>158437</v>
          </cell>
          <cell r="I6">
            <v>161721</v>
          </cell>
          <cell r="J6">
            <v>165515</v>
          </cell>
          <cell r="K6">
            <v>167631</v>
          </cell>
          <cell r="L6">
            <v>169307</v>
          </cell>
          <cell r="M6">
            <v>169562</v>
          </cell>
          <cell r="N6">
            <v>168852</v>
          </cell>
          <cell r="O6">
            <v>169278</v>
          </cell>
          <cell r="P6">
            <v>169392</v>
          </cell>
          <cell r="Q6">
            <v>169866</v>
          </cell>
          <cell r="R6">
            <v>170781</v>
          </cell>
          <cell r="S6">
            <v>173310</v>
          </cell>
          <cell r="T6">
            <v>176016</v>
          </cell>
          <cell r="U6">
            <v>178820</v>
          </cell>
        </row>
        <row r="7">
          <cell r="A7" t="str">
            <v>Bradford</v>
          </cell>
          <cell r="B7">
            <v>293.95999999999998</v>
          </cell>
          <cell r="C7">
            <v>26926</v>
          </cell>
          <cell r="D7">
            <v>26088</v>
          </cell>
          <cell r="E7">
            <v>26080</v>
          </cell>
          <cell r="F7">
            <v>26517</v>
          </cell>
          <cell r="G7">
            <v>26972</v>
          </cell>
          <cell r="H7">
            <v>27740</v>
          </cell>
          <cell r="I7">
            <v>28118</v>
          </cell>
          <cell r="J7">
            <v>28551</v>
          </cell>
          <cell r="K7">
            <v>29055</v>
          </cell>
          <cell r="L7">
            <v>29059</v>
          </cell>
          <cell r="M7">
            <v>29085</v>
          </cell>
          <cell r="N7">
            <v>28520</v>
          </cell>
          <cell r="O7">
            <v>28662</v>
          </cell>
          <cell r="P7">
            <v>27239</v>
          </cell>
          <cell r="Q7">
            <v>27217</v>
          </cell>
          <cell r="R7">
            <v>27323</v>
          </cell>
          <cell r="S7">
            <v>27310</v>
          </cell>
          <cell r="T7">
            <v>27440</v>
          </cell>
          <cell r="U7">
            <v>27642</v>
          </cell>
        </row>
        <row r="8">
          <cell r="A8" t="str">
            <v>Brevard</v>
          </cell>
          <cell r="B8">
            <v>1015.66</v>
          </cell>
          <cell r="C8">
            <v>579130</v>
          </cell>
          <cell r="D8">
            <v>476230</v>
          </cell>
          <cell r="E8">
            <v>485178</v>
          </cell>
          <cell r="F8">
            <v>494102</v>
          </cell>
          <cell r="G8">
            <v>507810</v>
          </cell>
          <cell r="H8">
            <v>521422</v>
          </cell>
          <cell r="I8">
            <v>531970</v>
          </cell>
          <cell r="J8">
            <v>543050</v>
          </cell>
          <cell r="K8">
            <v>552109</v>
          </cell>
          <cell r="L8">
            <v>556213</v>
          </cell>
          <cell r="M8">
            <v>555657</v>
          </cell>
          <cell r="N8">
            <v>543376</v>
          </cell>
          <cell r="O8">
            <v>545184</v>
          </cell>
          <cell r="P8">
            <v>545625</v>
          </cell>
          <cell r="Q8">
            <v>548424</v>
          </cell>
          <cell r="R8">
            <v>552427</v>
          </cell>
          <cell r="S8">
            <v>561714</v>
          </cell>
          <cell r="T8">
            <v>568919</v>
          </cell>
          <cell r="U8">
            <v>575211</v>
          </cell>
        </row>
        <row r="9">
          <cell r="A9" t="str">
            <v>Broward</v>
          </cell>
          <cell r="B9">
            <v>1209.79</v>
          </cell>
          <cell r="C9">
            <v>1909632</v>
          </cell>
          <cell r="D9">
            <v>1623018</v>
          </cell>
          <cell r="E9">
            <v>1649925</v>
          </cell>
          <cell r="F9">
            <v>1669153</v>
          </cell>
          <cell r="G9">
            <v>1698425</v>
          </cell>
          <cell r="H9">
            <v>1723131</v>
          </cell>
          <cell r="I9">
            <v>1740987</v>
          </cell>
          <cell r="J9">
            <v>1753162</v>
          </cell>
          <cell r="K9">
            <v>1765707</v>
          </cell>
          <cell r="L9">
            <v>1758494</v>
          </cell>
          <cell r="M9">
            <v>1744922</v>
          </cell>
          <cell r="N9">
            <v>1748066</v>
          </cell>
          <cell r="O9">
            <v>1753162</v>
          </cell>
          <cell r="P9">
            <v>1771099</v>
          </cell>
          <cell r="Q9">
            <v>1784715</v>
          </cell>
          <cell r="R9">
            <v>1803903</v>
          </cell>
          <cell r="S9">
            <v>1827367</v>
          </cell>
          <cell r="T9">
            <v>1854513</v>
          </cell>
          <cell r="U9">
            <v>1873970</v>
          </cell>
        </row>
        <row r="10">
          <cell r="A10" t="str">
            <v>Calhoun</v>
          </cell>
          <cell r="B10">
            <v>567.33000000000004</v>
          </cell>
          <cell r="C10">
            <v>14423</v>
          </cell>
          <cell r="D10">
            <v>13017</v>
          </cell>
          <cell r="E10">
            <v>13073</v>
          </cell>
          <cell r="F10">
            <v>13231</v>
          </cell>
          <cell r="G10">
            <v>13439</v>
          </cell>
          <cell r="H10">
            <v>13610</v>
          </cell>
          <cell r="I10">
            <v>13945</v>
          </cell>
          <cell r="J10">
            <v>14113</v>
          </cell>
          <cell r="K10">
            <v>14477</v>
          </cell>
          <cell r="L10">
            <v>14310</v>
          </cell>
          <cell r="M10">
            <v>14601</v>
          </cell>
          <cell r="N10">
            <v>14625</v>
          </cell>
          <cell r="O10">
            <v>14685</v>
          </cell>
          <cell r="P10">
            <v>14641</v>
          </cell>
          <cell r="Q10">
            <v>14621</v>
          </cell>
          <cell r="R10">
            <v>14592</v>
          </cell>
          <cell r="S10">
            <v>14549</v>
          </cell>
          <cell r="T10">
            <v>14580</v>
          </cell>
          <cell r="U10">
            <v>15001</v>
          </cell>
        </row>
        <row r="11">
          <cell r="A11" t="str">
            <v>Charlotte</v>
          </cell>
          <cell r="B11">
            <v>680.28</v>
          </cell>
          <cell r="C11">
            <v>178465</v>
          </cell>
          <cell r="D11">
            <v>141627</v>
          </cell>
          <cell r="E11">
            <v>144571</v>
          </cell>
          <cell r="F11">
            <v>148521</v>
          </cell>
          <cell r="G11">
            <v>151994</v>
          </cell>
          <cell r="H11">
            <v>156985</v>
          </cell>
          <cell r="I11">
            <v>154030</v>
          </cell>
          <cell r="J11">
            <v>160315</v>
          </cell>
          <cell r="K11">
            <v>164584</v>
          </cell>
          <cell r="L11">
            <v>165781</v>
          </cell>
          <cell r="M11">
            <v>165455</v>
          </cell>
          <cell r="N11">
            <v>159978</v>
          </cell>
          <cell r="O11">
            <v>160463</v>
          </cell>
          <cell r="P11">
            <v>163357</v>
          </cell>
          <cell r="Q11">
            <v>163679</v>
          </cell>
          <cell r="R11">
            <v>164467</v>
          </cell>
          <cell r="S11">
            <v>167141</v>
          </cell>
          <cell r="T11">
            <v>170450</v>
          </cell>
          <cell r="U11">
            <v>172720</v>
          </cell>
        </row>
        <row r="12">
          <cell r="A12" t="str">
            <v>Citrus</v>
          </cell>
          <cell r="B12">
            <v>581.70000000000005</v>
          </cell>
          <cell r="C12">
            <v>143621</v>
          </cell>
          <cell r="D12">
            <v>118085</v>
          </cell>
          <cell r="E12">
            <v>120471</v>
          </cell>
          <cell r="F12">
            <v>123008</v>
          </cell>
          <cell r="G12">
            <v>125804</v>
          </cell>
          <cell r="H12">
            <v>129110</v>
          </cell>
          <cell r="I12">
            <v>132635</v>
          </cell>
          <cell r="J12">
            <v>136749</v>
          </cell>
          <cell r="K12">
            <v>140124</v>
          </cell>
          <cell r="L12">
            <v>142043</v>
          </cell>
          <cell r="M12">
            <v>142609</v>
          </cell>
          <cell r="N12">
            <v>141236</v>
          </cell>
          <cell r="O12">
            <v>140956</v>
          </cell>
          <cell r="P12">
            <v>140761</v>
          </cell>
          <cell r="Q12">
            <v>140519</v>
          </cell>
          <cell r="R12">
            <v>140798</v>
          </cell>
          <cell r="S12">
            <v>141501</v>
          </cell>
          <cell r="T12">
            <v>143054</v>
          </cell>
          <cell r="U12">
            <v>143801</v>
          </cell>
        </row>
        <row r="13">
          <cell r="A13" t="str">
            <v>Clay</v>
          </cell>
          <cell r="B13">
            <v>604.36</v>
          </cell>
          <cell r="C13">
            <v>208311</v>
          </cell>
          <cell r="D13">
            <v>140814</v>
          </cell>
          <cell r="E13">
            <v>142838</v>
          </cell>
          <cell r="F13">
            <v>149901</v>
          </cell>
          <cell r="G13">
            <v>156011</v>
          </cell>
          <cell r="H13">
            <v>163461</v>
          </cell>
          <cell r="I13">
            <v>169623</v>
          </cell>
          <cell r="J13">
            <v>176901</v>
          </cell>
          <cell r="K13">
            <v>184644</v>
          </cell>
          <cell r="L13">
            <v>185168</v>
          </cell>
          <cell r="M13">
            <v>185208</v>
          </cell>
          <cell r="N13">
            <v>190865</v>
          </cell>
          <cell r="O13">
            <v>191143</v>
          </cell>
          <cell r="P13">
            <v>192071</v>
          </cell>
          <cell r="Q13">
            <v>192843</v>
          </cell>
          <cell r="R13">
            <v>197403</v>
          </cell>
          <cell r="S13">
            <v>201277</v>
          </cell>
          <cell r="T13">
            <v>205321</v>
          </cell>
          <cell r="U13">
            <v>208549</v>
          </cell>
        </row>
        <row r="14">
          <cell r="A14" t="str">
            <v>Collier</v>
          </cell>
          <cell r="B14">
            <v>1998.32</v>
          </cell>
          <cell r="C14">
            <v>365136</v>
          </cell>
          <cell r="D14">
            <v>251377</v>
          </cell>
          <cell r="E14">
            <v>264475</v>
          </cell>
          <cell r="F14">
            <v>277457</v>
          </cell>
          <cell r="G14">
            <v>292466</v>
          </cell>
          <cell r="H14">
            <v>306186</v>
          </cell>
          <cell r="I14">
            <v>317788</v>
          </cell>
          <cell r="J14">
            <v>326658</v>
          </cell>
          <cell r="K14">
            <v>333858</v>
          </cell>
          <cell r="L14">
            <v>332854</v>
          </cell>
          <cell r="M14">
            <v>333032</v>
          </cell>
          <cell r="N14">
            <v>321520</v>
          </cell>
          <cell r="O14">
            <v>323785</v>
          </cell>
          <cell r="P14">
            <v>329849</v>
          </cell>
          <cell r="Q14">
            <v>333663</v>
          </cell>
          <cell r="R14">
            <v>336783</v>
          </cell>
          <cell r="S14">
            <v>343802</v>
          </cell>
          <cell r="T14">
            <v>350202</v>
          </cell>
          <cell r="U14">
            <v>357470</v>
          </cell>
        </row>
        <row r="15">
          <cell r="A15" t="str">
            <v>Columbia</v>
          </cell>
          <cell r="B15">
            <v>797.57</v>
          </cell>
          <cell r="C15">
            <v>69299</v>
          </cell>
          <cell r="D15">
            <v>56513</v>
          </cell>
          <cell r="E15">
            <v>57066</v>
          </cell>
          <cell r="F15">
            <v>58372</v>
          </cell>
          <cell r="G15">
            <v>58890</v>
          </cell>
          <cell r="H15">
            <v>60453</v>
          </cell>
          <cell r="I15">
            <v>61466</v>
          </cell>
          <cell r="J15">
            <v>63538</v>
          </cell>
          <cell r="K15">
            <v>65373</v>
          </cell>
          <cell r="L15">
            <v>66121</v>
          </cell>
          <cell r="M15">
            <v>66409</v>
          </cell>
          <cell r="N15">
            <v>67531</v>
          </cell>
          <cell r="O15">
            <v>67528</v>
          </cell>
          <cell r="P15">
            <v>67729</v>
          </cell>
          <cell r="Q15">
            <v>67489</v>
          </cell>
          <cell r="R15">
            <v>67826</v>
          </cell>
          <cell r="S15">
            <v>68163</v>
          </cell>
          <cell r="T15">
            <v>68566</v>
          </cell>
          <cell r="U15">
            <v>68943</v>
          </cell>
        </row>
        <row r="16">
          <cell r="A16" t="str">
            <v>DeSoto</v>
          </cell>
          <cell r="B16">
            <v>637.05999999999995</v>
          </cell>
          <cell r="C16">
            <v>35800</v>
          </cell>
          <cell r="D16">
            <v>32209</v>
          </cell>
          <cell r="E16">
            <v>32736</v>
          </cell>
          <cell r="F16">
            <v>32798</v>
          </cell>
          <cell r="G16">
            <v>33713</v>
          </cell>
          <cell r="H16">
            <v>34105</v>
          </cell>
          <cell r="I16">
            <v>32606</v>
          </cell>
          <cell r="J16">
            <v>33164</v>
          </cell>
          <cell r="K16">
            <v>33983</v>
          </cell>
          <cell r="L16">
            <v>34487</v>
          </cell>
          <cell r="M16">
            <v>34792</v>
          </cell>
          <cell r="N16">
            <v>34862</v>
          </cell>
          <cell r="O16">
            <v>34708</v>
          </cell>
          <cell r="P16">
            <v>34408</v>
          </cell>
          <cell r="Q16">
            <v>34367</v>
          </cell>
          <cell r="R16">
            <v>34426</v>
          </cell>
          <cell r="S16">
            <v>34777</v>
          </cell>
          <cell r="T16">
            <v>35141</v>
          </cell>
          <cell r="U16">
            <v>35621</v>
          </cell>
        </row>
        <row r="17">
          <cell r="A17" t="str">
            <v>Dixie</v>
          </cell>
          <cell r="B17">
            <v>705.05</v>
          </cell>
          <cell r="C17">
            <v>16300</v>
          </cell>
          <cell r="D17">
            <v>13827</v>
          </cell>
          <cell r="E17">
            <v>14059</v>
          </cell>
          <cell r="F17">
            <v>14459</v>
          </cell>
          <cell r="G17">
            <v>14688</v>
          </cell>
          <cell r="H17">
            <v>14928</v>
          </cell>
          <cell r="I17">
            <v>15377</v>
          </cell>
          <cell r="J17">
            <v>15677</v>
          </cell>
          <cell r="K17">
            <v>15808</v>
          </cell>
          <cell r="L17">
            <v>15963</v>
          </cell>
          <cell r="M17">
            <v>16221</v>
          </cell>
          <cell r="N17">
            <v>16422</v>
          </cell>
          <cell r="O17">
            <v>16385</v>
          </cell>
          <cell r="P17">
            <v>16298</v>
          </cell>
          <cell r="Q17">
            <v>16263</v>
          </cell>
          <cell r="R17">
            <v>16356</v>
          </cell>
          <cell r="S17">
            <v>16468</v>
          </cell>
          <cell r="T17">
            <v>16773</v>
          </cell>
          <cell r="U17">
            <v>16726</v>
          </cell>
        </row>
        <row r="18">
          <cell r="A18" t="str">
            <v>Duval</v>
          </cell>
          <cell r="B18">
            <v>762.19</v>
          </cell>
          <cell r="C18">
            <v>926255</v>
          </cell>
          <cell r="D18">
            <v>778879</v>
          </cell>
          <cell r="E18">
            <v>793898</v>
          </cell>
          <cell r="F18">
            <v>809394</v>
          </cell>
          <cell r="G18">
            <v>826279</v>
          </cell>
          <cell r="H18">
            <v>840474</v>
          </cell>
          <cell r="I18">
            <v>861150</v>
          </cell>
          <cell r="J18">
            <v>879235</v>
          </cell>
          <cell r="K18">
            <v>897597</v>
          </cell>
          <cell r="L18">
            <v>904971</v>
          </cell>
          <cell r="M18">
            <v>900518</v>
          </cell>
          <cell r="N18">
            <v>864263</v>
          </cell>
          <cell r="O18">
            <v>864601</v>
          </cell>
          <cell r="P18">
            <v>869729</v>
          </cell>
          <cell r="Q18">
            <v>876075</v>
          </cell>
          <cell r="R18">
            <v>890066</v>
          </cell>
          <cell r="S18">
            <v>905574</v>
          </cell>
          <cell r="T18">
            <v>923647</v>
          </cell>
          <cell r="U18">
            <v>936811</v>
          </cell>
        </row>
        <row r="19">
          <cell r="A19" t="str">
            <v>Escambia</v>
          </cell>
          <cell r="B19">
            <v>656.46</v>
          </cell>
          <cell r="C19">
            <v>315187</v>
          </cell>
          <cell r="D19">
            <v>294410</v>
          </cell>
          <cell r="E19">
            <v>296709</v>
          </cell>
          <cell r="F19">
            <v>299485</v>
          </cell>
          <cell r="G19">
            <v>303310</v>
          </cell>
          <cell r="H19">
            <v>307226</v>
          </cell>
          <cell r="I19">
            <v>303623</v>
          </cell>
          <cell r="J19">
            <v>309647</v>
          </cell>
          <cell r="K19">
            <v>311775</v>
          </cell>
          <cell r="L19">
            <v>313480</v>
          </cell>
          <cell r="M19">
            <v>312980</v>
          </cell>
          <cell r="N19">
            <v>297619</v>
          </cell>
          <cell r="O19">
            <v>299261</v>
          </cell>
          <cell r="P19">
            <v>299511</v>
          </cell>
          <cell r="Q19">
            <v>301120</v>
          </cell>
          <cell r="R19">
            <v>303907</v>
          </cell>
          <cell r="S19">
            <v>306944</v>
          </cell>
          <cell r="T19">
            <v>309986</v>
          </cell>
          <cell r="U19">
            <v>313381</v>
          </cell>
        </row>
        <row r="20">
          <cell r="A20" t="str">
            <v>Flagler</v>
          </cell>
          <cell r="B20">
            <v>485.46</v>
          </cell>
          <cell r="C20">
            <v>108310</v>
          </cell>
          <cell r="D20">
            <v>49832</v>
          </cell>
          <cell r="E20">
            <v>53061</v>
          </cell>
          <cell r="F20">
            <v>56785</v>
          </cell>
          <cell r="G20">
            <v>61541</v>
          </cell>
          <cell r="H20">
            <v>69683</v>
          </cell>
          <cell r="I20">
            <v>78617</v>
          </cell>
          <cell r="J20">
            <v>89075</v>
          </cell>
          <cell r="K20">
            <v>93568</v>
          </cell>
          <cell r="L20">
            <v>95512</v>
          </cell>
          <cell r="M20">
            <v>94901</v>
          </cell>
          <cell r="N20">
            <v>95696</v>
          </cell>
          <cell r="O20">
            <v>96241</v>
          </cell>
          <cell r="P20">
            <v>97160</v>
          </cell>
          <cell r="Q20">
            <v>97843</v>
          </cell>
          <cell r="R20">
            <v>99121</v>
          </cell>
          <cell r="S20">
            <v>101353</v>
          </cell>
          <cell r="T20">
            <v>103095</v>
          </cell>
          <cell r="U20">
            <v>105157</v>
          </cell>
        </row>
        <row r="21">
          <cell r="A21" t="str">
            <v>Franklin</v>
          </cell>
          <cell r="B21">
            <v>534.73</v>
          </cell>
          <cell r="C21">
            <v>11901</v>
          </cell>
          <cell r="D21">
            <v>9829</v>
          </cell>
          <cell r="E21">
            <v>11197</v>
          </cell>
          <cell r="F21">
            <v>10161</v>
          </cell>
          <cell r="G21">
            <v>10480</v>
          </cell>
          <cell r="H21">
            <v>10649</v>
          </cell>
          <cell r="I21">
            <v>10845</v>
          </cell>
          <cell r="J21">
            <v>11916</v>
          </cell>
          <cell r="K21">
            <v>12249</v>
          </cell>
          <cell r="L21">
            <v>12331</v>
          </cell>
          <cell r="M21">
            <v>12414</v>
          </cell>
          <cell r="N21">
            <v>11549</v>
          </cell>
          <cell r="O21">
            <v>11527</v>
          </cell>
          <cell r="P21">
            <v>11530</v>
          </cell>
          <cell r="Q21">
            <v>11562</v>
          </cell>
          <cell r="R21">
            <v>11794</v>
          </cell>
          <cell r="S21">
            <v>11840</v>
          </cell>
          <cell r="T21">
            <v>11916</v>
          </cell>
          <cell r="U21">
            <v>12161</v>
          </cell>
        </row>
        <row r="22">
          <cell r="A22" t="str">
            <v>Gadsden</v>
          </cell>
          <cell r="B22">
            <v>516.33000000000004</v>
          </cell>
          <cell r="C22">
            <v>46006</v>
          </cell>
          <cell r="D22">
            <v>45087</v>
          </cell>
          <cell r="E22">
            <v>45284</v>
          </cell>
          <cell r="F22">
            <v>45911</v>
          </cell>
          <cell r="G22">
            <v>46491</v>
          </cell>
          <cell r="H22">
            <v>46857</v>
          </cell>
          <cell r="I22">
            <v>47713</v>
          </cell>
          <cell r="J22">
            <v>48195</v>
          </cell>
          <cell r="K22">
            <v>49398</v>
          </cell>
          <cell r="L22">
            <v>50611</v>
          </cell>
          <cell r="M22">
            <v>50046</v>
          </cell>
          <cell r="N22">
            <v>46389</v>
          </cell>
          <cell r="O22">
            <v>48200</v>
          </cell>
          <cell r="P22">
            <v>47506</v>
          </cell>
          <cell r="Q22">
            <v>47588</v>
          </cell>
          <cell r="R22">
            <v>48096</v>
          </cell>
          <cell r="S22">
            <v>48315</v>
          </cell>
          <cell r="T22">
            <v>48486</v>
          </cell>
          <cell r="U22">
            <v>48263</v>
          </cell>
        </row>
        <row r="23">
          <cell r="A23" t="str">
            <v>Gilchrist</v>
          </cell>
          <cell r="B23">
            <v>349.68</v>
          </cell>
          <cell r="C23">
            <v>17212</v>
          </cell>
          <cell r="D23">
            <v>14437</v>
          </cell>
          <cell r="E23">
            <v>14699</v>
          </cell>
          <cell r="F23">
            <v>15023</v>
          </cell>
          <cell r="G23">
            <v>15517</v>
          </cell>
          <cell r="H23">
            <v>15900</v>
          </cell>
          <cell r="I23">
            <v>16221</v>
          </cell>
          <cell r="J23">
            <v>16703</v>
          </cell>
          <cell r="K23">
            <v>17106</v>
          </cell>
          <cell r="L23">
            <v>17256</v>
          </cell>
          <cell r="M23">
            <v>17393</v>
          </cell>
          <cell r="N23">
            <v>16939</v>
          </cell>
          <cell r="O23">
            <v>16983</v>
          </cell>
          <cell r="P23">
            <v>16946</v>
          </cell>
          <cell r="Q23">
            <v>16880</v>
          </cell>
          <cell r="R23">
            <v>16853</v>
          </cell>
          <cell r="S23">
            <v>16839</v>
          </cell>
          <cell r="T23">
            <v>16848</v>
          </cell>
          <cell r="U23">
            <v>17224</v>
          </cell>
        </row>
        <row r="24">
          <cell r="A24" t="str">
            <v>Glades</v>
          </cell>
          <cell r="B24">
            <v>806.01</v>
          </cell>
          <cell r="C24">
            <v>13970</v>
          </cell>
          <cell r="D24">
            <v>10576</v>
          </cell>
          <cell r="E24">
            <v>10612</v>
          </cell>
          <cell r="F24">
            <v>10664</v>
          </cell>
          <cell r="G24">
            <v>10729</v>
          </cell>
          <cell r="H24">
            <v>10733</v>
          </cell>
          <cell r="I24">
            <v>10729</v>
          </cell>
          <cell r="J24">
            <v>10796</v>
          </cell>
          <cell r="K24">
            <v>11055</v>
          </cell>
          <cell r="L24">
            <v>11323</v>
          </cell>
          <cell r="M24">
            <v>11311</v>
          </cell>
          <cell r="N24">
            <v>12884</v>
          </cell>
          <cell r="O24">
            <v>12812</v>
          </cell>
          <cell r="P24">
            <v>12671</v>
          </cell>
          <cell r="Q24">
            <v>12658</v>
          </cell>
          <cell r="R24">
            <v>12852</v>
          </cell>
          <cell r="S24">
            <v>12853</v>
          </cell>
          <cell r="T24">
            <v>13047</v>
          </cell>
          <cell r="U24">
            <v>13087</v>
          </cell>
        </row>
        <row r="25">
          <cell r="A25" t="str">
            <v>Gulf</v>
          </cell>
          <cell r="B25">
            <v>564.01</v>
          </cell>
          <cell r="C25">
            <v>15990</v>
          </cell>
          <cell r="D25">
            <v>14560</v>
          </cell>
          <cell r="E25">
            <v>14952</v>
          </cell>
          <cell r="F25">
            <v>15202</v>
          </cell>
          <cell r="G25">
            <v>15615</v>
          </cell>
          <cell r="H25">
            <v>16171</v>
          </cell>
          <cell r="I25">
            <v>16479</v>
          </cell>
          <cell r="J25">
            <v>16509</v>
          </cell>
          <cell r="K25">
            <v>16815</v>
          </cell>
          <cell r="L25">
            <v>16923</v>
          </cell>
          <cell r="M25">
            <v>16798</v>
          </cell>
          <cell r="N25">
            <v>15863</v>
          </cell>
          <cell r="O25">
            <v>15789</v>
          </cell>
          <cell r="P25">
            <v>15907</v>
          </cell>
          <cell r="Q25">
            <v>16106</v>
          </cell>
          <cell r="R25">
            <v>16543</v>
          </cell>
          <cell r="S25">
            <v>16346</v>
          </cell>
          <cell r="T25">
            <v>16628</v>
          </cell>
          <cell r="U25">
            <v>16297</v>
          </cell>
        </row>
        <row r="26">
          <cell r="A26" t="str">
            <v>Hamilton</v>
          </cell>
          <cell r="B26">
            <v>513.79</v>
          </cell>
          <cell r="C26">
            <v>14361</v>
          </cell>
          <cell r="D26">
            <v>13327</v>
          </cell>
          <cell r="E26">
            <v>13731</v>
          </cell>
          <cell r="F26">
            <v>13925</v>
          </cell>
          <cell r="G26">
            <v>14025</v>
          </cell>
          <cell r="H26">
            <v>14303</v>
          </cell>
          <cell r="I26">
            <v>14315</v>
          </cell>
          <cell r="J26">
            <v>14517</v>
          </cell>
          <cell r="K26">
            <v>14705</v>
          </cell>
          <cell r="L26">
            <v>14779</v>
          </cell>
          <cell r="M26">
            <v>14783</v>
          </cell>
          <cell r="N26">
            <v>14799</v>
          </cell>
          <cell r="O26">
            <v>14744</v>
          </cell>
          <cell r="P26">
            <v>14836</v>
          </cell>
          <cell r="Q26">
            <v>14507</v>
          </cell>
          <cell r="R26">
            <v>14351</v>
          </cell>
          <cell r="S26">
            <v>14630</v>
          </cell>
          <cell r="T26">
            <v>14665</v>
          </cell>
          <cell r="U26">
            <v>14663</v>
          </cell>
        </row>
        <row r="27">
          <cell r="A27" t="str">
            <v>Hardee</v>
          </cell>
          <cell r="B27">
            <v>637.78</v>
          </cell>
          <cell r="C27">
            <v>27360</v>
          </cell>
          <cell r="D27">
            <v>26938</v>
          </cell>
          <cell r="E27">
            <v>26921</v>
          </cell>
          <cell r="F27">
            <v>27437</v>
          </cell>
          <cell r="G27">
            <v>27400</v>
          </cell>
          <cell r="H27">
            <v>27787</v>
          </cell>
          <cell r="I27">
            <v>27333</v>
          </cell>
          <cell r="J27">
            <v>27186</v>
          </cell>
          <cell r="K27">
            <v>27520</v>
          </cell>
          <cell r="L27">
            <v>27909</v>
          </cell>
          <cell r="M27">
            <v>28333</v>
          </cell>
          <cell r="N27">
            <v>27731</v>
          </cell>
          <cell r="O27">
            <v>27653</v>
          </cell>
          <cell r="P27">
            <v>27762</v>
          </cell>
          <cell r="Q27">
            <v>27682</v>
          </cell>
          <cell r="R27">
            <v>27712</v>
          </cell>
          <cell r="S27">
            <v>27645</v>
          </cell>
          <cell r="T27">
            <v>27637</v>
          </cell>
          <cell r="U27">
            <v>27426</v>
          </cell>
        </row>
        <row r="28">
          <cell r="A28" t="str">
            <v>Hendry</v>
          </cell>
          <cell r="B28">
            <v>1152.75</v>
          </cell>
          <cell r="C28">
            <v>39290</v>
          </cell>
          <cell r="D28">
            <v>36210</v>
          </cell>
          <cell r="E28">
            <v>36302</v>
          </cell>
          <cell r="F28">
            <v>36154</v>
          </cell>
          <cell r="G28">
            <v>36511</v>
          </cell>
          <cell r="H28">
            <v>37394</v>
          </cell>
          <cell r="I28">
            <v>38376</v>
          </cell>
          <cell r="J28">
            <v>38678</v>
          </cell>
          <cell r="K28">
            <v>39651</v>
          </cell>
          <cell r="L28">
            <v>41216</v>
          </cell>
          <cell r="M28">
            <v>41320</v>
          </cell>
          <cell r="N28">
            <v>39140</v>
          </cell>
          <cell r="O28">
            <v>38908</v>
          </cell>
          <cell r="P28">
            <v>38132</v>
          </cell>
          <cell r="Q28">
            <v>37808</v>
          </cell>
          <cell r="R28">
            <v>37895</v>
          </cell>
          <cell r="S28">
            <v>38096</v>
          </cell>
          <cell r="T28">
            <v>38370</v>
          </cell>
          <cell r="U28">
            <v>39057</v>
          </cell>
        </row>
        <row r="29">
          <cell r="A29" t="str">
            <v>Hernando</v>
          </cell>
          <cell r="B29">
            <v>472.54</v>
          </cell>
          <cell r="C29">
            <v>182835</v>
          </cell>
          <cell r="D29">
            <v>130802</v>
          </cell>
          <cell r="E29">
            <v>132762</v>
          </cell>
          <cell r="F29">
            <v>136484</v>
          </cell>
          <cell r="G29">
            <v>140670</v>
          </cell>
          <cell r="H29">
            <v>145207</v>
          </cell>
          <cell r="I29">
            <v>150784</v>
          </cell>
          <cell r="J29">
            <v>157006</v>
          </cell>
          <cell r="K29">
            <v>162193</v>
          </cell>
          <cell r="L29">
            <v>164907</v>
          </cell>
          <cell r="M29">
            <v>165048</v>
          </cell>
          <cell r="N29">
            <v>172778</v>
          </cell>
          <cell r="O29">
            <v>173078</v>
          </cell>
          <cell r="P29">
            <v>173104</v>
          </cell>
          <cell r="Q29">
            <v>173808</v>
          </cell>
          <cell r="R29">
            <v>174955</v>
          </cell>
          <cell r="S29">
            <v>176819</v>
          </cell>
          <cell r="T29">
            <v>179503</v>
          </cell>
          <cell r="U29">
            <v>181882</v>
          </cell>
        </row>
        <row r="30">
          <cell r="A30" t="str">
            <v>Highlands</v>
          </cell>
          <cell r="B30">
            <v>1016.62</v>
          </cell>
          <cell r="C30">
            <v>100917</v>
          </cell>
          <cell r="D30">
            <v>87366</v>
          </cell>
          <cell r="E30">
            <v>88212</v>
          </cell>
          <cell r="F30">
            <v>89038</v>
          </cell>
          <cell r="G30">
            <v>90393</v>
          </cell>
          <cell r="H30">
            <v>92057</v>
          </cell>
          <cell r="I30">
            <v>93456</v>
          </cell>
          <cell r="J30">
            <v>96672</v>
          </cell>
          <cell r="K30">
            <v>98727</v>
          </cell>
          <cell r="L30">
            <v>100207</v>
          </cell>
          <cell r="M30">
            <v>99713</v>
          </cell>
          <cell r="N30">
            <v>98786</v>
          </cell>
          <cell r="O30">
            <v>98712</v>
          </cell>
          <cell r="P30">
            <v>98955</v>
          </cell>
          <cell r="Q30">
            <v>99092</v>
          </cell>
          <cell r="R30">
            <v>99818</v>
          </cell>
          <cell r="S30">
            <v>100748</v>
          </cell>
          <cell r="T30">
            <v>101531</v>
          </cell>
          <cell r="U30">
            <v>102138</v>
          </cell>
        </row>
        <row r="31">
          <cell r="A31" t="str">
            <v>Hillsborough</v>
          </cell>
          <cell r="B31">
            <v>1020.21</v>
          </cell>
          <cell r="C31">
            <v>1376238</v>
          </cell>
          <cell r="D31">
            <v>998948</v>
          </cell>
          <cell r="E31">
            <v>1026906</v>
          </cell>
          <cell r="F31">
            <v>1055617</v>
          </cell>
          <cell r="G31">
            <v>1079587</v>
          </cell>
          <cell r="H31">
            <v>1108435</v>
          </cell>
          <cell r="I31">
            <v>1131546</v>
          </cell>
          <cell r="J31">
            <v>1164425</v>
          </cell>
          <cell r="K31">
            <v>1192861</v>
          </cell>
          <cell r="L31">
            <v>1200541</v>
          </cell>
          <cell r="M31">
            <v>1196892</v>
          </cell>
          <cell r="N31">
            <v>1229226</v>
          </cell>
          <cell r="O31">
            <v>1238951</v>
          </cell>
          <cell r="P31">
            <v>1256118</v>
          </cell>
          <cell r="Q31">
            <v>1276410</v>
          </cell>
          <cell r="R31">
            <v>1301887</v>
          </cell>
          <cell r="S31">
            <v>1325563</v>
          </cell>
          <cell r="T31">
            <v>1352797</v>
          </cell>
          <cell r="U31">
            <v>1379302</v>
          </cell>
        </row>
        <row r="32">
          <cell r="A32" t="str">
            <v>Holmes</v>
          </cell>
          <cell r="B32">
            <v>478.78</v>
          </cell>
          <cell r="C32">
            <v>19487</v>
          </cell>
          <cell r="D32">
            <v>18564</v>
          </cell>
          <cell r="E32">
            <v>18714</v>
          </cell>
          <cell r="F32">
            <v>18708</v>
          </cell>
          <cell r="G32">
            <v>18940</v>
          </cell>
          <cell r="H32">
            <v>19012</v>
          </cell>
          <cell r="I32">
            <v>19157</v>
          </cell>
          <cell r="J32">
            <v>19502</v>
          </cell>
          <cell r="K32">
            <v>19464</v>
          </cell>
          <cell r="L32">
            <v>19757</v>
          </cell>
          <cell r="M32">
            <v>19857</v>
          </cell>
          <cell r="N32">
            <v>19927</v>
          </cell>
          <cell r="O32">
            <v>19901</v>
          </cell>
          <cell r="P32">
            <v>19984</v>
          </cell>
          <cell r="Q32">
            <v>20022</v>
          </cell>
          <cell r="R32">
            <v>20025</v>
          </cell>
          <cell r="S32">
            <v>19902</v>
          </cell>
          <cell r="T32">
            <v>20003</v>
          </cell>
          <cell r="U32">
            <v>20210</v>
          </cell>
        </row>
        <row r="33">
          <cell r="A33" t="str">
            <v>Indian River</v>
          </cell>
          <cell r="B33">
            <v>502.87</v>
          </cell>
          <cell r="C33">
            <v>151563</v>
          </cell>
          <cell r="D33">
            <v>112947</v>
          </cell>
          <cell r="E33">
            <v>115716</v>
          </cell>
          <cell r="F33">
            <v>118149</v>
          </cell>
          <cell r="G33">
            <v>121174</v>
          </cell>
          <cell r="H33">
            <v>126829</v>
          </cell>
          <cell r="I33">
            <v>130043</v>
          </cell>
          <cell r="J33">
            <v>135262</v>
          </cell>
          <cell r="K33">
            <v>139757</v>
          </cell>
          <cell r="L33">
            <v>141667</v>
          </cell>
          <cell r="M33">
            <v>141634</v>
          </cell>
          <cell r="N33">
            <v>138028</v>
          </cell>
          <cell r="O33">
            <v>138694</v>
          </cell>
          <cell r="P33">
            <v>139446</v>
          </cell>
          <cell r="Q33">
            <v>139586</v>
          </cell>
          <cell r="R33">
            <v>140955</v>
          </cell>
          <cell r="S33">
            <v>143326</v>
          </cell>
          <cell r="T33">
            <v>146410</v>
          </cell>
          <cell r="U33">
            <v>148962</v>
          </cell>
        </row>
        <row r="34">
          <cell r="A34" t="str">
            <v>Jackson</v>
          </cell>
          <cell r="B34">
            <v>917.76</v>
          </cell>
          <cell r="C34">
            <v>48229</v>
          </cell>
          <cell r="D34">
            <v>46755</v>
          </cell>
          <cell r="E34">
            <v>47495</v>
          </cell>
          <cell r="F34">
            <v>47707</v>
          </cell>
          <cell r="G34">
            <v>48991</v>
          </cell>
          <cell r="H34">
            <v>48870</v>
          </cell>
          <cell r="I34">
            <v>49691</v>
          </cell>
          <cell r="J34">
            <v>50246</v>
          </cell>
          <cell r="K34">
            <v>50416</v>
          </cell>
          <cell r="L34">
            <v>52639</v>
          </cell>
          <cell r="M34">
            <v>52637</v>
          </cell>
          <cell r="N34">
            <v>49746</v>
          </cell>
          <cell r="O34">
            <v>49964</v>
          </cell>
          <cell r="P34">
            <v>49847</v>
          </cell>
          <cell r="Q34">
            <v>50166</v>
          </cell>
          <cell r="R34">
            <v>50231</v>
          </cell>
          <cell r="S34">
            <v>50458</v>
          </cell>
          <cell r="T34">
            <v>50345</v>
          </cell>
          <cell r="U34">
            <v>50418</v>
          </cell>
        </row>
        <row r="35">
          <cell r="A35" t="str">
            <v>Jefferson</v>
          </cell>
          <cell r="B35">
            <v>598.1</v>
          </cell>
          <cell r="C35">
            <v>13906</v>
          </cell>
          <cell r="D35">
            <v>12902</v>
          </cell>
          <cell r="E35">
            <v>13043</v>
          </cell>
          <cell r="F35">
            <v>13261</v>
          </cell>
          <cell r="G35">
            <v>13552</v>
          </cell>
          <cell r="H35">
            <v>14064</v>
          </cell>
          <cell r="I35">
            <v>14233</v>
          </cell>
          <cell r="J35">
            <v>14353</v>
          </cell>
          <cell r="K35">
            <v>14494</v>
          </cell>
          <cell r="L35">
            <v>14553</v>
          </cell>
          <cell r="M35">
            <v>14677</v>
          </cell>
          <cell r="N35">
            <v>14761</v>
          </cell>
          <cell r="O35">
            <v>14666</v>
          </cell>
          <cell r="P35">
            <v>14478</v>
          </cell>
          <cell r="Q35">
            <v>14554</v>
          </cell>
          <cell r="R35">
            <v>14597</v>
          </cell>
          <cell r="S35">
            <v>14519</v>
          </cell>
          <cell r="T35">
            <v>14498</v>
          </cell>
          <cell r="U35">
            <v>14611</v>
          </cell>
        </row>
        <row r="36">
          <cell r="A36" t="str">
            <v>Lafayette</v>
          </cell>
          <cell r="B36">
            <v>543.41</v>
          </cell>
          <cell r="C36">
            <v>8617</v>
          </cell>
          <cell r="D36">
            <v>7022</v>
          </cell>
          <cell r="E36">
            <v>7057</v>
          </cell>
          <cell r="F36">
            <v>7205</v>
          </cell>
          <cell r="G36">
            <v>7353</v>
          </cell>
          <cell r="H36">
            <v>7535</v>
          </cell>
          <cell r="I36">
            <v>7971</v>
          </cell>
          <cell r="J36">
            <v>8060</v>
          </cell>
          <cell r="K36">
            <v>8215</v>
          </cell>
          <cell r="L36">
            <v>8287</v>
          </cell>
          <cell r="M36">
            <v>8183</v>
          </cell>
          <cell r="N36">
            <v>8870</v>
          </cell>
          <cell r="O36">
            <v>8752</v>
          </cell>
          <cell r="P36">
            <v>8663</v>
          </cell>
          <cell r="Q36">
            <v>8618</v>
          </cell>
          <cell r="R36">
            <v>8696</v>
          </cell>
          <cell r="S36">
            <v>8664</v>
          </cell>
          <cell r="T36">
            <v>8621</v>
          </cell>
          <cell r="U36">
            <v>8479</v>
          </cell>
        </row>
        <row r="37">
          <cell r="A37" t="str">
            <v>Lake</v>
          </cell>
          <cell r="B37">
            <v>938.38</v>
          </cell>
          <cell r="C37">
            <v>335396</v>
          </cell>
          <cell r="D37">
            <v>210527</v>
          </cell>
          <cell r="E37">
            <v>220323</v>
          </cell>
          <cell r="F37">
            <v>231072</v>
          </cell>
          <cell r="G37">
            <v>240716</v>
          </cell>
          <cell r="H37">
            <v>251878</v>
          </cell>
          <cell r="I37">
            <v>263017</v>
          </cell>
          <cell r="J37">
            <v>276783</v>
          </cell>
          <cell r="K37">
            <v>286499</v>
          </cell>
          <cell r="L37">
            <v>288379</v>
          </cell>
          <cell r="M37">
            <v>291993</v>
          </cell>
          <cell r="N37">
            <v>297052</v>
          </cell>
          <cell r="O37">
            <v>298265</v>
          </cell>
          <cell r="P37">
            <v>299677</v>
          </cell>
          <cell r="Q37">
            <v>303317</v>
          </cell>
          <cell r="R37">
            <v>309736</v>
          </cell>
          <cell r="S37">
            <v>316569</v>
          </cell>
          <cell r="T37">
            <v>323985</v>
          </cell>
          <cell r="U37">
            <v>331724</v>
          </cell>
        </row>
        <row r="38">
          <cell r="A38" t="str">
            <v>Lee</v>
          </cell>
          <cell r="B38">
            <v>784.51</v>
          </cell>
          <cell r="C38">
            <v>722336</v>
          </cell>
          <cell r="D38">
            <v>440888</v>
          </cell>
          <cell r="E38">
            <v>454918</v>
          </cell>
          <cell r="F38">
            <v>475073</v>
          </cell>
          <cell r="G38">
            <v>495088</v>
          </cell>
          <cell r="H38">
            <v>521253</v>
          </cell>
          <cell r="I38">
            <v>549442</v>
          </cell>
          <cell r="J38">
            <v>585608</v>
          </cell>
          <cell r="K38">
            <v>615741</v>
          </cell>
          <cell r="L38">
            <v>623725</v>
          </cell>
          <cell r="M38">
            <v>615124</v>
          </cell>
          <cell r="N38">
            <v>618754</v>
          </cell>
          <cell r="O38">
            <v>625310</v>
          </cell>
          <cell r="P38">
            <v>638029</v>
          </cell>
          <cell r="Q38">
            <v>643367</v>
          </cell>
          <cell r="R38">
            <v>653485</v>
          </cell>
          <cell r="S38">
            <v>665845</v>
          </cell>
          <cell r="T38">
            <v>680539</v>
          </cell>
          <cell r="U38">
            <v>698468</v>
          </cell>
        </row>
        <row r="39">
          <cell r="A39" t="str">
            <v>Leon</v>
          </cell>
          <cell r="B39">
            <v>666.85</v>
          </cell>
          <cell r="C39">
            <v>287822</v>
          </cell>
          <cell r="D39">
            <v>239452</v>
          </cell>
          <cell r="E39">
            <v>244208</v>
          </cell>
          <cell r="F39">
            <v>248039</v>
          </cell>
          <cell r="G39">
            <v>255500</v>
          </cell>
          <cell r="H39">
            <v>263896</v>
          </cell>
          <cell r="I39">
            <v>271111</v>
          </cell>
          <cell r="J39">
            <v>272497</v>
          </cell>
          <cell r="K39">
            <v>272896</v>
          </cell>
          <cell r="L39">
            <v>274892</v>
          </cell>
          <cell r="M39">
            <v>274803</v>
          </cell>
          <cell r="N39">
            <v>275487</v>
          </cell>
          <cell r="O39">
            <v>276278</v>
          </cell>
          <cell r="P39">
            <v>277670</v>
          </cell>
          <cell r="Q39">
            <v>278377</v>
          </cell>
          <cell r="R39">
            <v>281292</v>
          </cell>
          <cell r="S39">
            <v>284443</v>
          </cell>
          <cell r="T39">
            <v>287671</v>
          </cell>
          <cell r="U39">
            <v>287899</v>
          </cell>
        </row>
        <row r="40">
          <cell r="A40" t="str">
            <v>Levy</v>
          </cell>
          <cell r="B40">
            <v>1118.21</v>
          </cell>
          <cell r="C40">
            <v>39961</v>
          </cell>
          <cell r="D40">
            <v>34450</v>
          </cell>
          <cell r="E40">
            <v>35118</v>
          </cell>
          <cell r="F40">
            <v>36013</v>
          </cell>
          <cell r="G40">
            <v>36664</v>
          </cell>
          <cell r="H40">
            <v>37486</v>
          </cell>
          <cell r="I40">
            <v>37985</v>
          </cell>
          <cell r="J40">
            <v>38981</v>
          </cell>
          <cell r="K40">
            <v>40045</v>
          </cell>
          <cell r="L40">
            <v>40817</v>
          </cell>
          <cell r="M40">
            <v>40674</v>
          </cell>
          <cell r="N40">
            <v>40801</v>
          </cell>
          <cell r="O40">
            <v>40767</v>
          </cell>
          <cell r="P40">
            <v>40339</v>
          </cell>
          <cell r="Q40">
            <v>40304</v>
          </cell>
          <cell r="R40">
            <v>40473</v>
          </cell>
          <cell r="S40">
            <v>40448</v>
          </cell>
          <cell r="T40">
            <v>40553</v>
          </cell>
          <cell r="U40">
            <v>41015</v>
          </cell>
        </row>
        <row r="41">
          <cell r="A41" t="str">
            <v>Liberty</v>
          </cell>
          <cell r="B41">
            <v>835.56</v>
          </cell>
          <cell r="C41">
            <v>8202</v>
          </cell>
          <cell r="D41">
            <v>7021</v>
          </cell>
          <cell r="E41">
            <v>7132</v>
          </cell>
          <cell r="F41">
            <v>7157</v>
          </cell>
          <cell r="G41">
            <v>7227</v>
          </cell>
          <cell r="H41">
            <v>7354</v>
          </cell>
          <cell r="I41">
            <v>7581</v>
          </cell>
          <cell r="J41">
            <v>7772</v>
          </cell>
          <cell r="K41">
            <v>7772</v>
          </cell>
          <cell r="L41">
            <v>8158</v>
          </cell>
          <cell r="M41">
            <v>8220</v>
          </cell>
          <cell r="N41">
            <v>8365</v>
          </cell>
          <cell r="O41">
            <v>8370</v>
          </cell>
          <cell r="P41">
            <v>8519</v>
          </cell>
          <cell r="Q41">
            <v>8483</v>
          </cell>
          <cell r="R41">
            <v>8668</v>
          </cell>
          <cell r="S41">
            <v>8698</v>
          </cell>
          <cell r="T41">
            <v>8736</v>
          </cell>
          <cell r="U41">
            <v>8719</v>
          </cell>
        </row>
        <row r="42">
          <cell r="A42" t="str">
            <v>Madison</v>
          </cell>
          <cell r="B42">
            <v>695.95</v>
          </cell>
          <cell r="C42">
            <v>18224</v>
          </cell>
          <cell r="D42">
            <v>18733</v>
          </cell>
          <cell r="E42">
            <v>18862</v>
          </cell>
          <cell r="F42">
            <v>18932</v>
          </cell>
          <cell r="G42">
            <v>19139</v>
          </cell>
          <cell r="H42">
            <v>19498</v>
          </cell>
          <cell r="I42">
            <v>19696</v>
          </cell>
          <cell r="J42">
            <v>19814</v>
          </cell>
          <cell r="K42">
            <v>19944</v>
          </cell>
          <cell r="L42">
            <v>20152</v>
          </cell>
          <cell r="M42">
            <v>20333</v>
          </cell>
          <cell r="N42">
            <v>19224</v>
          </cell>
          <cell r="O42">
            <v>19298</v>
          </cell>
          <cell r="P42">
            <v>19227</v>
          </cell>
          <cell r="Q42">
            <v>19395</v>
          </cell>
          <cell r="R42">
            <v>19303</v>
          </cell>
          <cell r="S42">
            <v>19200</v>
          </cell>
          <cell r="T42">
            <v>19238</v>
          </cell>
          <cell r="U42">
            <v>19377</v>
          </cell>
        </row>
        <row r="43">
          <cell r="A43" t="str">
            <v>Manatee</v>
          </cell>
          <cell r="B43">
            <v>742.93</v>
          </cell>
          <cell r="C43">
            <v>375888</v>
          </cell>
          <cell r="D43">
            <v>264002</v>
          </cell>
          <cell r="E43">
            <v>270771</v>
          </cell>
          <cell r="F43">
            <v>277362</v>
          </cell>
          <cell r="G43">
            <v>286884</v>
          </cell>
          <cell r="H43">
            <v>295242</v>
          </cell>
          <cell r="I43">
            <v>304364</v>
          </cell>
          <cell r="J43">
            <v>308325</v>
          </cell>
          <cell r="K43">
            <v>315890</v>
          </cell>
          <cell r="L43">
            <v>317699</v>
          </cell>
          <cell r="M43">
            <v>318404</v>
          </cell>
          <cell r="N43">
            <v>322833</v>
          </cell>
          <cell r="O43">
            <v>325905</v>
          </cell>
          <cell r="P43">
            <v>330302</v>
          </cell>
          <cell r="Q43">
            <v>333880</v>
          </cell>
          <cell r="R43">
            <v>339545</v>
          </cell>
          <cell r="S43">
            <v>349334</v>
          </cell>
          <cell r="T43">
            <v>357591</v>
          </cell>
          <cell r="U43">
            <v>368782</v>
          </cell>
        </row>
        <row r="44">
          <cell r="A44" t="str">
            <v>Marion</v>
          </cell>
          <cell r="B44">
            <v>1584.55</v>
          </cell>
          <cell r="C44">
            <v>349020</v>
          </cell>
          <cell r="D44">
            <v>258916</v>
          </cell>
          <cell r="E44">
            <v>264277</v>
          </cell>
          <cell r="F44">
            <v>271096</v>
          </cell>
          <cell r="G44">
            <v>281966</v>
          </cell>
          <cell r="H44">
            <v>293317</v>
          </cell>
          <cell r="I44">
            <v>304926</v>
          </cell>
          <cell r="J44">
            <v>315074</v>
          </cell>
          <cell r="K44">
            <v>325023</v>
          </cell>
          <cell r="L44">
            <v>329418</v>
          </cell>
          <cell r="M44">
            <v>330440</v>
          </cell>
          <cell r="N44">
            <v>331298</v>
          </cell>
          <cell r="O44">
            <v>331745</v>
          </cell>
          <cell r="P44">
            <v>332989</v>
          </cell>
          <cell r="Q44">
            <v>335008</v>
          </cell>
          <cell r="R44">
            <v>337455</v>
          </cell>
          <cell r="S44">
            <v>341205</v>
          </cell>
          <cell r="T44">
            <v>345749</v>
          </cell>
          <cell r="U44">
            <v>349267</v>
          </cell>
        </row>
        <row r="45">
          <cell r="A45" t="str">
            <v>Martin</v>
          </cell>
          <cell r="B45">
            <v>543.46</v>
          </cell>
          <cell r="C45">
            <v>158701</v>
          </cell>
          <cell r="D45">
            <v>126731</v>
          </cell>
          <cell r="E45">
            <v>128873</v>
          </cell>
          <cell r="F45">
            <v>131051</v>
          </cell>
          <cell r="G45">
            <v>134491</v>
          </cell>
          <cell r="H45">
            <v>137637</v>
          </cell>
          <cell r="I45">
            <v>141059</v>
          </cell>
          <cell r="J45">
            <v>142645</v>
          </cell>
          <cell r="K45">
            <v>143737</v>
          </cell>
          <cell r="L45">
            <v>143868</v>
          </cell>
          <cell r="M45">
            <v>143856</v>
          </cell>
          <cell r="N45">
            <v>146318</v>
          </cell>
          <cell r="O45">
            <v>146689</v>
          </cell>
          <cell r="P45">
            <v>147203</v>
          </cell>
          <cell r="Q45">
            <v>148077</v>
          </cell>
          <cell r="R45">
            <v>148585</v>
          </cell>
          <cell r="S45">
            <v>150062</v>
          </cell>
          <cell r="T45">
            <v>150870</v>
          </cell>
          <cell r="U45">
            <v>153022</v>
          </cell>
        </row>
        <row r="46">
          <cell r="A46" t="str">
            <v>Dade</v>
          </cell>
          <cell r="B46">
            <v>1897.72</v>
          </cell>
          <cell r="C46">
            <v>2712945</v>
          </cell>
          <cell r="D46">
            <v>2253779</v>
          </cell>
          <cell r="E46">
            <v>2285869</v>
          </cell>
          <cell r="F46">
            <v>2312478</v>
          </cell>
          <cell r="G46">
            <v>2345932</v>
          </cell>
          <cell r="H46">
            <v>2379818</v>
          </cell>
          <cell r="I46">
            <v>2422075</v>
          </cell>
          <cell r="J46">
            <v>2437022</v>
          </cell>
          <cell r="K46">
            <v>2462292</v>
          </cell>
          <cell r="L46">
            <v>2477289</v>
          </cell>
          <cell r="M46">
            <v>2472344</v>
          </cell>
          <cell r="N46">
            <v>2496435</v>
          </cell>
          <cell r="O46">
            <v>2516537</v>
          </cell>
          <cell r="P46">
            <v>2551290</v>
          </cell>
          <cell r="Q46">
            <v>2582375</v>
          </cell>
          <cell r="R46">
            <v>2613692</v>
          </cell>
          <cell r="S46">
            <v>2653934</v>
          </cell>
          <cell r="T46">
            <v>2700794</v>
          </cell>
          <cell r="U46">
            <v>2743095</v>
          </cell>
        </row>
        <row r="47">
          <cell r="A47" t="str">
            <v>Monroe</v>
          </cell>
          <cell r="B47">
            <v>983.28</v>
          </cell>
          <cell r="C47">
            <v>79077</v>
          </cell>
          <cell r="D47">
            <v>79589</v>
          </cell>
          <cell r="E47">
            <v>80588</v>
          </cell>
          <cell r="F47">
            <v>81140</v>
          </cell>
          <cell r="G47">
            <v>80537</v>
          </cell>
          <cell r="H47">
            <v>81236</v>
          </cell>
          <cell r="I47">
            <v>82413</v>
          </cell>
          <cell r="J47">
            <v>80510</v>
          </cell>
          <cell r="K47">
            <v>78987</v>
          </cell>
          <cell r="L47">
            <v>76081</v>
          </cell>
          <cell r="M47">
            <v>77925</v>
          </cell>
          <cell r="N47">
            <v>73090</v>
          </cell>
          <cell r="O47">
            <v>72670</v>
          </cell>
          <cell r="P47">
            <v>72897</v>
          </cell>
          <cell r="Q47">
            <v>73560</v>
          </cell>
          <cell r="R47">
            <v>74044</v>
          </cell>
          <cell r="S47">
            <v>74206</v>
          </cell>
          <cell r="T47">
            <v>76047</v>
          </cell>
          <cell r="U47">
            <v>76889</v>
          </cell>
        </row>
        <row r="48">
          <cell r="A48" t="str">
            <v>Nassau</v>
          </cell>
          <cell r="B48">
            <v>648.64</v>
          </cell>
          <cell r="C48">
            <v>80622</v>
          </cell>
          <cell r="D48">
            <v>57663</v>
          </cell>
          <cell r="E48">
            <v>59409</v>
          </cell>
          <cell r="F48">
            <v>61094</v>
          </cell>
          <cell r="G48">
            <v>63062</v>
          </cell>
          <cell r="H48">
            <v>65016</v>
          </cell>
          <cell r="I48">
            <v>65759</v>
          </cell>
          <cell r="J48">
            <v>68188</v>
          </cell>
          <cell r="K48">
            <v>69569</v>
          </cell>
          <cell r="L48">
            <v>71915</v>
          </cell>
          <cell r="M48">
            <v>72588</v>
          </cell>
          <cell r="N48">
            <v>73314</v>
          </cell>
          <cell r="O48">
            <v>73684</v>
          </cell>
          <cell r="P48">
            <v>73745</v>
          </cell>
          <cell r="Q48">
            <v>74661</v>
          </cell>
          <cell r="R48">
            <v>75321</v>
          </cell>
          <cell r="S48">
            <v>76536</v>
          </cell>
          <cell r="T48">
            <v>77841</v>
          </cell>
          <cell r="U48">
            <v>80456</v>
          </cell>
        </row>
        <row r="49">
          <cell r="A49" t="str">
            <v>Okaloosa</v>
          </cell>
          <cell r="B49">
            <v>930.25</v>
          </cell>
          <cell r="C49">
            <v>201170</v>
          </cell>
          <cell r="D49">
            <v>170498</v>
          </cell>
          <cell r="E49">
            <v>173450</v>
          </cell>
          <cell r="F49">
            <v>176971</v>
          </cell>
          <cell r="G49">
            <v>181102</v>
          </cell>
          <cell r="H49">
            <v>185778</v>
          </cell>
          <cell r="I49">
            <v>188939</v>
          </cell>
          <cell r="J49">
            <v>192672</v>
          </cell>
          <cell r="K49">
            <v>196540</v>
          </cell>
          <cell r="L49">
            <v>197597</v>
          </cell>
          <cell r="M49">
            <v>196237</v>
          </cell>
          <cell r="N49">
            <v>180822</v>
          </cell>
          <cell r="O49">
            <v>181679</v>
          </cell>
          <cell r="P49">
            <v>187280</v>
          </cell>
          <cell r="Q49">
            <v>188349</v>
          </cell>
          <cell r="R49">
            <v>190666</v>
          </cell>
          <cell r="S49">
            <v>191898</v>
          </cell>
          <cell r="T49">
            <v>192925</v>
          </cell>
          <cell r="U49">
            <v>195488</v>
          </cell>
        </row>
        <row r="50">
          <cell r="A50" t="str">
            <v>Okeechobee</v>
          </cell>
          <cell r="B50">
            <v>768.91</v>
          </cell>
          <cell r="C50">
            <v>40314</v>
          </cell>
          <cell r="D50">
            <v>35910</v>
          </cell>
          <cell r="E50">
            <v>36147</v>
          </cell>
          <cell r="F50">
            <v>36551</v>
          </cell>
          <cell r="G50">
            <v>37236</v>
          </cell>
          <cell r="H50">
            <v>38004</v>
          </cell>
          <cell r="I50">
            <v>37765</v>
          </cell>
          <cell r="J50">
            <v>38666</v>
          </cell>
          <cell r="K50">
            <v>39030</v>
          </cell>
          <cell r="L50">
            <v>40003</v>
          </cell>
          <cell r="M50">
            <v>39703</v>
          </cell>
          <cell r="N50">
            <v>39996</v>
          </cell>
          <cell r="O50">
            <v>39870</v>
          </cell>
          <cell r="P50">
            <v>39805</v>
          </cell>
          <cell r="Q50">
            <v>39762</v>
          </cell>
          <cell r="R50">
            <v>39828</v>
          </cell>
          <cell r="S50">
            <v>40052</v>
          </cell>
          <cell r="T50">
            <v>40806</v>
          </cell>
          <cell r="U50">
            <v>41140</v>
          </cell>
        </row>
        <row r="51">
          <cell r="A51" t="str">
            <v>Orange</v>
          </cell>
          <cell r="B51">
            <v>903.43</v>
          </cell>
          <cell r="C51">
            <v>1314367</v>
          </cell>
          <cell r="D51">
            <v>896344</v>
          </cell>
          <cell r="E51">
            <v>930034</v>
          </cell>
          <cell r="F51">
            <v>955865</v>
          </cell>
          <cell r="G51">
            <v>983165</v>
          </cell>
          <cell r="H51">
            <v>1013937</v>
          </cell>
          <cell r="I51">
            <v>1043437</v>
          </cell>
          <cell r="J51">
            <v>1079524</v>
          </cell>
          <cell r="K51">
            <v>1105603</v>
          </cell>
          <cell r="L51">
            <v>1114979</v>
          </cell>
          <cell r="M51">
            <v>1108882</v>
          </cell>
          <cell r="N51">
            <v>1145956</v>
          </cell>
          <cell r="O51">
            <v>1157342</v>
          </cell>
          <cell r="P51">
            <v>1175941</v>
          </cell>
          <cell r="Q51">
            <v>1202978</v>
          </cell>
          <cell r="R51">
            <v>1227995</v>
          </cell>
          <cell r="S51">
            <v>1252396</v>
          </cell>
          <cell r="T51">
            <v>1280387</v>
          </cell>
          <cell r="U51">
            <v>1313880</v>
          </cell>
        </row>
        <row r="52">
          <cell r="A52" t="str">
            <v>Osceola</v>
          </cell>
          <cell r="B52">
            <v>1327.45</v>
          </cell>
          <cell r="C52">
            <v>336015</v>
          </cell>
          <cell r="D52">
            <v>172493</v>
          </cell>
          <cell r="E52">
            <v>179534</v>
          </cell>
          <cell r="F52">
            <v>193355</v>
          </cell>
          <cell r="G52">
            <v>210438</v>
          </cell>
          <cell r="H52">
            <v>225816</v>
          </cell>
          <cell r="I52">
            <v>235156</v>
          </cell>
          <cell r="J52">
            <v>255903</v>
          </cell>
          <cell r="K52">
            <v>266123</v>
          </cell>
          <cell r="L52">
            <v>273709</v>
          </cell>
          <cell r="M52">
            <v>272788</v>
          </cell>
          <cell r="N52">
            <v>268685</v>
          </cell>
          <cell r="O52">
            <v>273867</v>
          </cell>
          <cell r="P52">
            <v>280866</v>
          </cell>
          <cell r="Q52">
            <v>288361</v>
          </cell>
          <cell r="R52">
            <v>295553</v>
          </cell>
          <cell r="S52">
            <v>308327</v>
          </cell>
          <cell r="T52">
            <v>322862</v>
          </cell>
          <cell r="U52">
            <v>337614</v>
          </cell>
        </row>
        <row r="53">
          <cell r="A53" t="str">
            <v>Palm Beach</v>
          </cell>
          <cell r="B53">
            <v>1969.76</v>
          </cell>
          <cell r="C53">
            <v>1443810</v>
          </cell>
          <cell r="D53">
            <v>1131191</v>
          </cell>
          <cell r="E53">
            <v>1154464</v>
          </cell>
          <cell r="F53">
            <v>1183197</v>
          </cell>
          <cell r="G53">
            <v>1211448</v>
          </cell>
          <cell r="H53">
            <v>1242270</v>
          </cell>
          <cell r="I53">
            <v>1265900</v>
          </cell>
          <cell r="J53">
            <v>1287987</v>
          </cell>
          <cell r="K53">
            <v>1295033</v>
          </cell>
          <cell r="L53">
            <v>1294654</v>
          </cell>
          <cell r="M53">
            <v>1287344</v>
          </cell>
          <cell r="N53">
            <v>1320134</v>
          </cell>
          <cell r="O53">
            <v>1325758</v>
          </cell>
          <cell r="P53">
            <v>1335415</v>
          </cell>
          <cell r="Q53">
            <v>1345652</v>
          </cell>
          <cell r="R53">
            <v>1360238</v>
          </cell>
          <cell r="S53">
            <v>1378417</v>
          </cell>
          <cell r="T53">
            <v>1391741</v>
          </cell>
          <cell r="U53">
            <v>1414144</v>
          </cell>
        </row>
        <row r="54">
          <cell r="A54" t="str">
            <v>Pasco</v>
          </cell>
          <cell r="B54">
            <v>746.89</v>
          </cell>
          <cell r="C54">
            <v>512368</v>
          </cell>
          <cell r="D54">
            <v>344768</v>
          </cell>
          <cell r="E54">
            <v>352380</v>
          </cell>
          <cell r="F54">
            <v>361468</v>
          </cell>
          <cell r="G54">
            <v>375318</v>
          </cell>
          <cell r="H54">
            <v>389776</v>
          </cell>
          <cell r="I54">
            <v>406898</v>
          </cell>
          <cell r="J54">
            <v>424355</v>
          </cell>
          <cell r="K54">
            <v>434425</v>
          </cell>
          <cell r="L54">
            <v>438668</v>
          </cell>
          <cell r="M54">
            <v>439786</v>
          </cell>
          <cell r="N54">
            <v>464697</v>
          </cell>
          <cell r="O54">
            <v>466533</v>
          </cell>
          <cell r="P54">
            <v>468562</v>
          </cell>
          <cell r="Q54">
            <v>473566</v>
          </cell>
          <cell r="R54">
            <v>479340</v>
          </cell>
          <cell r="S54">
            <v>487588</v>
          </cell>
          <cell r="T54">
            <v>495868</v>
          </cell>
          <cell r="U54">
            <v>505709</v>
          </cell>
        </row>
        <row r="55">
          <cell r="A55" t="str">
            <v>Pinellas</v>
          </cell>
          <cell r="B55">
            <v>273.8</v>
          </cell>
          <cell r="C55">
            <v>960730</v>
          </cell>
          <cell r="D55">
            <v>921495</v>
          </cell>
          <cell r="E55">
            <v>929208</v>
          </cell>
          <cell r="F55">
            <v>933994</v>
          </cell>
          <cell r="G55">
            <v>939864</v>
          </cell>
          <cell r="H55">
            <v>943640</v>
          </cell>
          <cell r="I55">
            <v>947744</v>
          </cell>
          <cell r="J55">
            <v>948102</v>
          </cell>
          <cell r="K55">
            <v>944199</v>
          </cell>
          <cell r="L55">
            <v>938461</v>
          </cell>
          <cell r="M55">
            <v>931113</v>
          </cell>
          <cell r="N55">
            <v>916542</v>
          </cell>
          <cell r="O55">
            <v>918496</v>
          </cell>
          <cell r="P55">
            <v>920381</v>
          </cell>
          <cell r="Q55">
            <v>926610</v>
          </cell>
          <cell r="R55">
            <v>933258</v>
          </cell>
          <cell r="S55">
            <v>944971</v>
          </cell>
          <cell r="T55">
            <v>954569</v>
          </cell>
          <cell r="U55">
            <v>962003</v>
          </cell>
        </row>
        <row r="56">
          <cell r="A56" t="str">
            <v>Polk</v>
          </cell>
          <cell r="B56">
            <v>1797.84</v>
          </cell>
          <cell r="C56">
            <v>666149</v>
          </cell>
          <cell r="D56">
            <v>483924</v>
          </cell>
          <cell r="E56">
            <v>496112</v>
          </cell>
          <cell r="F56">
            <v>502385</v>
          </cell>
          <cell r="G56">
            <v>511929</v>
          </cell>
          <cell r="H56">
            <v>528389</v>
          </cell>
          <cell r="I56">
            <v>541840</v>
          </cell>
          <cell r="J56">
            <v>565049</v>
          </cell>
          <cell r="K56">
            <v>581058</v>
          </cell>
          <cell r="L56">
            <v>585733</v>
          </cell>
          <cell r="M56">
            <v>584343</v>
          </cell>
          <cell r="N56">
            <v>602095</v>
          </cell>
          <cell r="O56">
            <v>604792</v>
          </cell>
          <cell r="P56">
            <v>606888</v>
          </cell>
          <cell r="Q56">
            <v>613950</v>
          </cell>
          <cell r="R56">
            <v>623174</v>
          </cell>
          <cell r="S56">
            <v>633052</v>
          </cell>
          <cell r="T56">
            <v>646989</v>
          </cell>
          <cell r="U56">
            <v>661645</v>
          </cell>
        </row>
        <row r="57">
          <cell r="A57" t="str">
            <v>Putnam</v>
          </cell>
          <cell r="B57">
            <v>727.62</v>
          </cell>
          <cell r="C57">
            <v>72277</v>
          </cell>
          <cell r="D57">
            <v>70423</v>
          </cell>
          <cell r="E57">
            <v>70820</v>
          </cell>
          <cell r="F57">
            <v>71329</v>
          </cell>
          <cell r="G57">
            <v>71971</v>
          </cell>
          <cell r="H57">
            <v>73226</v>
          </cell>
          <cell r="I57">
            <v>73764</v>
          </cell>
          <cell r="J57">
            <v>74416</v>
          </cell>
          <cell r="K57">
            <v>74799</v>
          </cell>
          <cell r="L57">
            <v>74989</v>
          </cell>
          <cell r="M57">
            <v>74608</v>
          </cell>
          <cell r="N57">
            <v>74364</v>
          </cell>
          <cell r="O57">
            <v>74052</v>
          </cell>
          <cell r="P57">
            <v>73158</v>
          </cell>
          <cell r="Q57">
            <v>72605</v>
          </cell>
          <cell r="R57">
            <v>72523</v>
          </cell>
          <cell r="S57">
            <v>72756</v>
          </cell>
          <cell r="T57">
            <v>72972</v>
          </cell>
          <cell r="U57">
            <v>73176</v>
          </cell>
        </row>
        <row r="58">
          <cell r="A58" t="str">
            <v>St Johns</v>
          </cell>
          <cell r="B58">
            <v>600.66</v>
          </cell>
          <cell r="C58">
            <v>235087</v>
          </cell>
          <cell r="D58">
            <v>123135</v>
          </cell>
          <cell r="E58">
            <v>128604</v>
          </cell>
          <cell r="F58">
            <v>133953</v>
          </cell>
          <cell r="G58">
            <v>139849</v>
          </cell>
          <cell r="H58">
            <v>149336</v>
          </cell>
          <cell r="I58">
            <v>157278</v>
          </cell>
          <cell r="J58">
            <v>165291</v>
          </cell>
          <cell r="K58">
            <v>173935</v>
          </cell>
          <cell r="L58">
            <v>181180</v>
          </cell>
          <cell r="M58">
            <v>183572</v>
          </cell>
          <cell r="N58">
            <v>190039</v>
          </cell>
          <cell r="O58">
            <v>192852</v>
          </cell>
          <cell r="P58">
            <v>196071</v>
          </cell>
          <cell r="Q58">
            <v>201541</v>
          </cell>
          <cell r="R58">
            <v>207443</v>
          </cell>
          <cell r="S58">
            <v>213566</v>
          </cell>
          <cell r="T58">
            <v>220257</v>
          </cell>
          <cell r="U58">
            <v>229715</v>
          </cell>
        </row>
        <row r="59">
          <cell r="A59" t="str">
            <v>St Lucie</v>
          </cell>
          <cell r="B59">
            <v>571.92999999999995</v>
          </cell>
          <cell r="C59">
            <v>306507</v>
          </cell>
          <cell r="D59">
            <v>192695</v>
          </cell>
          <cell r="E59">
            <v>198253</v>
          </cell>
          <cell r="F59">
            <v>203360</v>
          </cell>
          <cell r="G59">
            <v>211898</v>
          </cell>
          <cell r="H59">
            <v>226216</v>
          </cell>
          <cell r="I59">
            <v>240039</v>
          </cell>
          <cell r="J59">
            <v>259315</v>
          </cell>
          <cell r="K59">
            <v>271961</v>
          </cell>
          <cell r="L59">
            <v>276585</v>
          </cell>
          <cell r="M59">
            <v>272864</v>
          </cell>
          <cell r="N59">
            <v>277789</v>
          </cell>
          <cell r="O59">
            <v>279696</v>
          </cell>
          <cell r="P59">
            <v>280355</v>
          </cell>
          <cell r="Q59">
            <v>281151</v>
          </cell>
          <cell r="R59">
            <v>282821</v>
          </cell>
          <cell r="S59">
            <v>287749</v>
          </cell>
          <cell r="T59">
            <v>292826</v>
          </cell>
          <cell r="U59">
            <v>297634</v>
          </cell>
        </row>
        <row r="60">
          <cell r="A60" t="str">
            <v>Santa Rosa</v>
          </cell>
          <cell r="B60">
            <v>1011.61</v>
          </cell>
          <cell r="C60">
            <v>170497</v>
          </cell>
          <cell r="D60">
            <v>117743</v>
          </cell>
          <cell r="E60">
            <v>121370</v>
          </cell>
          <cell r="F60">
            <v>124956</v>
          </cell>
          <cell r="G60">
            <v>128889</v>
          </cell>
          <cell r="H60">
            <v>133721</v>
          </cell>
          <cell r="I60">
            <v>136443</v>
          </cell>
          <cell r="J60">
            <v>141428</v>
          </cell>
          <cell r="K60">
            <v>142144</v>
          </cell>
          <cell r="L60">
            <v>144136</v>
          </cell>
          <cell r="M60">
            <v>144508</v>
          </cell>
          <cell r="N60">
            <v>151372</v>
          </cell>
          <cell r="O60">
            <v>154901</v>
          </cell>
          <cell r="P60">
            <v>155390</v>
          </cell>
          <cell r="Q60">
            <v>157317</v>
          </cell>
          <cell r="R60">
            <v>159785</v>
          </cell>
          <cell r="S60">
            <v>162925</v>
          </cell>
          <cell r="T60">
            <v>167009</v>
          </cell>
          <cell r="U60">
            <v>170835</v>
          </cell>
        </row>
        <row r="61">
          <cell r="A61" t="str">
            <v>Sarasota</v>
          </cell>
          <cell r="B61">
            <v>555.87</v>
          </cell>
          <cell r="C61">
            <v>412569</v>
          </cell>
          <cell r="D61">
            <v>325961</v>
          </cell>
          <cell r="E61">
            <v>334023</v>
          </cell>
          <cell r="F61">
            <v>339684</v>
          </cell>
          <cell r="G61">
            <v>348761</v>
          </cell>
          <cell r="H61">
            <v>358307</v>
          </cell>
          <cell r="I61">
            <v>367867</v>
          </cell>
          <cell r="J61">
            <v>379386</v>
          </cell>
          <cell r="K61">
            <v>387461</v>
          </cell>
          <cell r="L61">
            <v>393608</v>
          </cell>
          <cell r="M61">
            <v>389320</v>
          </cell>
          <cell r="N61">
            <v>379448</v>
          </cell>
          <cell r="O61">
            <v>381319</v>
          </cell>
          <cell r="P61">
            <v>383664</v>
          </cell>
          <cell r="Q61">
            <v>385292</v>
          </cell>
          <cell r="R61">
            <v>387140</v>
          </cell>
          <cell r="S61">
            <v>392090</v>
          </cell>
          <cell r="T61">
            <v>399538</v>
          </cell>
          <cell r="U61">
            <v>407260</v>
          </cell>
        </row>
        <row r="62">
          <cell r="A62" t="str">
            <v>Seminole</v>
          </cell>
          <cell r="B62">
            <v>309.22000000000003</v>
          </cell>
          <cell r="C62">
            <v>455479</v>
          </cell>
          <cell r="D62">
            <v>365199</v>
          </cell>
          <cell r="E62">
            <v>377960</v>
          </cell>
          <cell r="F62">
            <v>387626</v>
          </cell>
          <cell r="G62">
            <v>394900</v>
          </cell>
          <cell r="H62">
            <v>403361</v>
          </cell>
          <cell r="I62">
            <v>411744</v>
          </cell>
          <cell r="J62">
            <v>420667</v>
          </cell>
          <cell r="K62">
            <v>425698</v>
          </cell>
          <cell r="L62">
            <v>426413</v>
          </cell>
          <cell r="M62">
            <v>423759</v>
          </cell>
          <cell r="N62">
            <v>422718</v>
          </cell>
          <cell r="O62">
            <v>424587</v>
          </cell>
          <cell r="P62">
            <v>428104</v>
          </cell>
          <cell r="Q62">
            <v>431074</v>
          </cell>
          <cell r="R62">
            <v>437086</v>
          </cell>
          <cell r="S62">
            <v>442903</v>
          </cell>
          <cell r="T62">
            <v>449124</v>
          </cell>
          <cell r="U62">
            <v>454757</v>
          </cell>
        </row>
        <row r="63">
          <cell r="A63" t="str">
            <v>Sumter</v>
          </cell>
          <cell r="B63">
            <v>546.92999999999995</v>
          </cell>
          <cell r="C63">
            <v>123996</v>
          </cell>
          <cell r="D63">
            <v>53345</v>
          </cell>
          <cell r="E63">
            <v>56932</v>
          </cell>
          <cell r="F63">
            <v>61348</v>
          </cell>
          <cell r="G63">
            <v>63001</v>
          </cell>
          <cell r="H63">
            <v>66416</v>
          </cell>
          <cell r="I63">
            <v>74052</v>
          </cell>
          <cell r="J63">
            <v>82599</v>
          </cell>
          <cell r="K63">
            <v>89771</v>
          </cell>
          <cell r="L63">
            <v>93034</v>
          </cell>
          <cell r="M63">
            <v>95326</v>
          </cell>
          <cell r="N63">
            <v>93420</v>
          </cell>
          <cell r="O63">
            <v>96615</v>
          </cell>
          <cell r="P63">
            <v>100198</v>
          </cell>
          <cell r="Q63">
            <v>105104</v>
          </cell>
          <cell r="R63">
            <v>111125</v>
          </cell>
          <cell r="S63">
            <v>115657</v>
          </cell>
          <cell r="T63">
            <v>118577</v>
          </cell>
          <cell r="U63">
            <v>120700</v>
          </cell>
        </row>
        <row r="64">
          <cell r="A64" t="str">
            <v>Suwannee</v>
          </cell>
          <cell r="B64">
            <v>688.55</v>
          </cell>
          <cell r="C64">
            <v>43794</v>
          </cell>
          <cell r="D64">
            <v>34844</v>
          </cell>
          <cell r="E64">
            <v>35695</v>
          </cell>
          <cell r="F64">
            <v>35727</v>
          </cell>
          <cell r="G64">
            <v>37198</v>
          </cell>
          <cell r="H64">
            <v>37713</v>
          </cell>
          <cell r="I64">
            <v>38174</v>
          </cell>
          <cell r="J64">
            <v>38799</v>
          </cell>
          <cell r="K64">
            <v>39608</v>
          </cell>
          <cell r="L64">
            <v>40927</v>
          </cell>
          <cell r="M64">
            <v>40230</v>
          </cell>
          <cell r="N64">
            <v>41551</v>
          </cell>
          <cell r="O64">
            <v>43215</v>
          </cell>
          <cell r="P64">
            <v>43796</v>
          </cell>
          <cell r="Q64">
            <v>43873</v>
          </cell>
          <cell r="R64">
            <v>44168</v>
          </cell>
          <cell r="S64">
            <v>44452</v>
          </cell>
          <cell r="T64">
            <v>44349</v>
          </cell>
          <cell r="U64">
            <v>44690</v>
          </cell>
        </row>
        <row r="65">
          <cell r="A65" t="str">
            <v>Taylor</v>
          </cell>
          <cell r="B65">
            <v>1043.31</v>
          </cell>
          <cell r="C65">
            <v>22175</v>
          </cell>
          <cell r="D65">
            <v>19256</v>
          </cell>
          <cell r="E65">
            <v>19521</v>
          </cell>
          <cell r="F65">
            <v>19800</v>
          </cell>
          <cell r="G65">
            <v>20646</v>
          </cell>
          <cell r="H65">
            <v>20941</v>
          </cell>
          <cell r="I65">
            <v>21310</v>
          </cell>
          <cell r="J65">
            <v>21471</v>
          </cell>
          <cell r="K65">
            <v>22516</v>
          </cell>
          <cell r="L65">
            <v>23199</v>
          </cell>
          <cell r="M65">
            <v>23164</v>
          </cell>
          <cell r="N65">
            <v>22570</v>
          </cell>
          <cell r="O65">
            <v>22500</v>
          </cell>
          <cell r="P65">
            <v>22898</v>
          </cell>
          <cell r="Q65">
            <v>23018</v>
          </cell>
          <cell r="R65">
            <v>22932</v>
          </cell>
          <cell r="S65">
            <v>22824</v>
          </cell>
          <cell r="T65">
            <v>22478</v>
          </cell>
          <cell r="U65">
            <v>22295</v>
          </cell>
        </row>
        <row r="66">
          <cell r="A66" t="str">
            <v>Union</v>
          </cell>
          <cell r="B66">
            <v>243.56</v>
          </cell>
          <cell r="C66">
            <v>15142</v>
          </cell>
          <cell r="D66">
            <v>13442</v>
          </cell>
          <cell r="E66">
            <v>13521</v>
          </cell>
          <cell r="F66">
            <v>13794</v>
          </cell>
          <cell r="G66">
            <v>13726</v>
          </cell>
          <cell r="H66">
            <v>14620</v>
          </cell>
          <cell r="I66">
            <v>15046</v>
          </cell>
          <cell r="J66">
            <v>15028</v>
          </cell>
          <cell r="K66">
            <v>15722</v>
          </cell>
          <cell r="L66">
            <v>15974</v>
          </cell>
          <cell r="M66">
            <v>15576</v>
          </cell>
          <cell r="N66">
            <v>15535</v>
          </cell>
          <cell r="O66">
            <v>15473</v>
          </cell>
          <cell r="P66">
            <v>15510</v>
          </cell>
          <cell r="Q66">
            <v>15483</v>
          </cell>
          <cell r="R66">
            <v>15647</v>
          </cell>
          <cell r="S66">
            <v>15918</v>
          </cell>
          <cell r="T66">
            <v>15887</v>
          </cell>
          <cell r="U66">
            <v>15947</v>
          </cell>
        </row>
        <row r="67">
          <cell r="A67" t="str">
            <v>Volusia</v>
          </cell>
          <cell r="B67">
            <v>1101.03</v>
          </cell>
          <cell r="C67">
            <v>529364</v>
          </cell>
          <cell r="D67">
            <v>443343</v>
          </cell>
          <cell r="E67">
            <v>452050</v>
          </cell>
          <cell r="F67">
            <v>459737</v>
          </cell>
          <cell r="G67">
            <v>470770</v>
          </cell>
          <cell r="H67">
            <v>484261</v>
          </cell>
          <cell r="I67">
            <v>494649</v>
          </cell>
          <cell r="J67">
            <v>503844</v>
          </cell>
          <cell r="K67">
            <v>508014</v>
          </cell>
          <cell r="L67">
            <v>510750</v>
          </cell>
          <cell r="M67">
            <v>507105</v>
          </cell>
          <cell r="N67">
            <v>494593</v>
          </cell>
          <cell r="O67">
            <v>495400</v>
          </cell>
          <cell r="P67">
            <v>497145</v>
          </cell>
          <cell r="Q67">
            <v>498978</v>
          </cell>
          <cell r="R67">
            <v>503851</v>
          </cell>
          <cell r="S67">
            <v>510494</v>
          </cell>
          <cell r="T67">
            <v>517411</v>
          </cell>
          <cell r="U67">
            <v>523405</v>
          </cell>
        </row>
        <row r="68">
          <cell r="A68" t="str">
            <v>Wakulla</v>
          </cell>
          <cell r="B68">
            <v>606.41999999999996</v>
          </cell>
          <cell r="C68">
            <v>31893</v>
          </cell>
          <cell r="D68">
            <v>22863</v>
          </cell>
          <cell r="E68">
            <v>23807</v>
          </cell>
          <cell r="F68">
            <v>24217</v>
          </cell>
          <cell r="G68">
            <v>24938</v>
          </cell>
          <cell r="H68">
            <v>25505</v>
          </cell>
          <cell r="I68">
            <v>26867</v>
          </cell>
          <cell r="J68">
            <v>28393</v>
          </cell>
          <cell r="K68">
            <v>29417</v>
          </cell>
          <cell r="L68">
            <v>30717</v>
          </cell>
          <cell r="M68">
            <v>31791</v>
          </cell>
          <cell r="N68">
            <v>30776</v>
          </cell>
          <cell r="O68">
            <v>30877</v>
          </cell>
          <cell r="P68">
            <v>30771</v>
          </cell>
          <cell r="Q68">
            <v>30869</v>
          </cell>
          <cell r="R68">
            <v>31285</v>
          </cell>
          <cell r="S68">
            <v>31283</v>
          </cell>
          <cell r="T68">
            <v>31599</v>
          </cell>
          <cell r="U68">
            <v>31909</v>
          </cell>
        </row>
        <row r="69">
          <cell r="A69" t="str">
            <v>Walton</v>
          </cell>
          <cell r="B69">
            <v>1037.6300000000001</v>
          </cell>
          <cell r="C69">
            <v>65889</v>
          </cell>
          <cell r="D69">
            <v>40601</v>
          </cell>
          <cell r="E69">
            <v>42542</v>
          </cell>
          <cell r="F69">
            <v>45521</v>
          </cell>
          <cell r="G69">
            <v>47066</v>
          </cell>
          <cell r="H69">
            <v>50543</v>
          </cell>
          <cell r="I69">
            <v>53525</v>
          </cell>
          <cell r="J69">
            <v>55786</v>
          </cell>
          <cell r="K69">
            <v>57093</v>
          </cell>
          <cell r="L69">
            <v>57784</v>
          </cell>
          <cell r="M69">
            <v>57917</v>
          </cell>
          <cell r="N69">
            <v>55043</v>
          </cell>
          <cell r="O69">
            <v>55450</v>
          </cell>
          <cell r="P69">
            <v>56965</v>
          </cell>
          <cell r="Q69">
            <v>57779</v>
          </cell>
          <cell r="R69">
            <v>59793</v>
          </cell>
          <cell r="S69">
            <v>60687</v>
          </cell>
          <cell r="T69">
            <v>62943</v>
          </cell>
          <cell r="U69">
            <v>65301</v>
          </cell>
        </row>
        <row r="70">
          <cell r="A70" t="str">
            <v>Washington</v>
          </cell>
          <cell r="B70">
            <v>582.79999999999995</v>
          </cell>
          <cell r="C70">
            <v>24569</v>
          </cell>
          <cell r="D70">
            <v>20973</v>
          </cell>
          <cell r="E70">
            <v>21437</v>
          </cell>
          <cell r="F70">
            <v>21649</v>
          </cell>
          <cell r="G70">
            <v>21913</v>
          </cell>
          <cell r="H70">
            <v>22434</v>
          </cell>
          <cell r="I70">
            <v>23097</v>
          </cell>
          <cell r="J70">
            <v>23073</v>
          </cell>
          <cell r="K70">
            <v>23719</v>
          </cell>
          <cell r="L70">
            <v>24779</v>
          </cell>
          <cell r="M70">
            <v>24721</v>
          </cell>
          <cell r="N70">
            <v>24896</v>
          </cell>
          <cell r="O70">
            <v>24638</v>
          </cell>
          <cell r="P70">
            <v>24922</v>
          </cell>
          <cell r="Q70">
            <v>24793</v>
          </cell>
          <cell r="R70">
            <v>24959</v>
          </cell>
          <cell r="S70">
            <v>24975</v>
          </cell>
          <cell r="T70">
            <v>24888</v>
          </cell>
          <cell r="U70">
            <v>24985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9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FL" displayName="FL" ref="A1:H514" tableType="queryTable" totalsRowShown="0">
  <autoFilter ref="A1:H514"/>
  <tableColumns count="8">
    <tableColumn id="1" uniqueName="1" name="Column1" queryTableFieldId="1" dataDxfId="7"/>
    <tableColumn id="2" uniqueName="2" name="Column2" queryTableFieldId="2" dataDxfId="6"/>
    <tableColumn id="3" uniqueName="3" name="Column3" queryTableFieldId="3" dataDxfId="5"/>
    <tableColumn id="4" uniqueName="4" name="Column4" queryTableFieldId="4" dataDxfId="4"/>
    <tableColumn id="5" uniqueName="5" name="Column5" queryTableFieldId="5" dataDxfId="3"/>
    <tableColumn id="6" uniqueName="6" name="Column6" queryTableFieldId="6" dataDxfId="2"/>
    <tableColumn id="7" uniqueName="7" name="Column7" queryTableFieldId="7" dataDxfId="1"/>
    <tableColumn id="8" uniqueName="8" name="Column8" queryTableFieldId="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R13" sqref="R13"/>
    </sheetView>
  </sheetViews>
  <sheetFormatPr defaultRowHeight="15" x14ac:dyDescent="0.25"/>
  <cols>
    <col min="1" max="1" width="9.7109375" bestFit="1" customWidth="1"/>
  </cols>
  <sheetData>
    <row r="2" spans="2:3" x14ac:dyDescent="0.25">
      <c r="B2" t="s">
        <v>1664</v>
      </c>
      <c r="C2" t="s">
        <v>1665</v>
      </c>
    </row>
    <row r="3" spans="2:3" x14ac:dyDescent="0.25">
      <c r="B3">
        <v>3.5</v>
      </c>
      <c r="C3">
        <v>20</v>
      </c>
    </row>
    <row r="4" spans="2:3" x14ac:dyDescent="0.25">
      <c r="B4">
        <v>3.5</v>
      </c>
      <c r="C4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/>
  </sheetViews>
  <sheetFormatPr defaultRowHeight="15" x14ac:dyDescent="0.25"/>
  <cols>
    <col min="1" max="1" width="16.85546875" bestFit="1" customWidth="1"/>
    <col min="2" max="2" width="23.42578125" bestFit="1" customWidth="1"/>
    <col min="3" max="4" width="20.28515625" bestFit="1" customWidth="1"/>
    <col min="5" max="5" width="23.42578125" bestFit="1" customWidth="1"/>
    <col min="6" max="7" width="20.28515625" bestFit="1" customWidth="1"/>
  </cols>
  <sheetData>
    <row r="1" spans="1:7" x14ac:dyDescent="0.25">
      <c r="B1" s="1" t="s">
        <v>95</v>
      </c>
      <c r="C1" s="1"/>
      <c r="D1" s="1"/>
      <c r="E1" s="1" t="s">
        <v>96</v>
      </c>
      <c r="F1" s="1"/>
      <c r="G1" s="1"/>
    </row>
    <row r="2" spans="1:7" x14ac:dyDescent="0.25">
      <c r="A2" t="s">
        <v>16</v>
      </c>
      <c r="B2" t="s">
        <v>2</v>
      </c>
      <c r="C2" t="s">
        <v>3</v>
      </c>
      <c r="D2" t="s">
        <v>4</v>
      </c>
      <c r="E2" t="s">
        <v>2</v>
      </c>
      <c r="F2" t="s">
        <v>3</v>
      </c>
      <c r="G2" t="s">
        <v>4</v>
      </c>
    </row>
    <row r="3" spans="1:7" x14ac:dyDescent="0.25">
      <c r="A3" t="s">
        <v>0</v>
      </c>
      <c r="B3">
        <v>1</v>
      </c>
      <c r="C3">
        <v>188</v>
      </c>
      <c r="D3">
        <v>651</v>
      </c>
      <c r="E3">
        <v>0</v>
      </c>
      <c r="F3">
        <v>15</v>
      </c>
      <c r="G3">
        <v>98</v>
      </c>
    </row>
    <row r="4" spans="1:7" x14ac:dyDescent="0.25">
      <c r="A4" t="s">
        <v>1</v>
      </c>
      <c r="B4">
        <v>4</v>
      </c>
      <c r="C4">
        <v>389</v>
      </c>
      <c r="D4">
        <v>698</v>
      </c>
      <c r="E4">
        <v>0</v>
      </c>
      <c r="F4">
        <v>42</v>
      </c>
      <c r="G4">
        <v>152</v>
      </c>
    </row>
    <row r="5" spans="1:7" x14ac:dyDescent="0.25">
      <c r="A5" t="s">
        <v>5</v>
      </c>
      <c r="B5">
        <v>1</v>
      </c>
      <c r="C5">
        <v>156</v>
      </c>
      <c r="D5">
        <v>657</v>
      </c>
      <c r="E5">
        <v>0</v>
      </c>
      <c r="F5">
        <v>13</v>
      </c>
      <c r="G5">
        <v>123</v>
      </c>
    </row>
    <row r="6" spans="1:7" x14ac:dyDescent="0.25">
      <c r="A6" t="s">
        <v>6</v>
      </c>
      <c r="B6">
        <v>5</v>
      </c>
      <c r="C6">
        <v>633</v>
      </c>
      <c r="D6">
        <v>290</v>
      </c>
      <c r="E6">
        <v>0</v>
      </c>
      <c r="F6">
        <v>102</v>
      </c>
      <c r="G6">
        <v>334</v>
      </c>
    </row>
    <row r="7" spans="1:7" x14ac:dyDescent="0.25">
      <c r="A7" t="s">
        <v>7</v>
      </c>
      <c r="B7">
        <v>0</v>
      </c>
      <c r="C7">
        <v>199</v>
      </c>
      <c r="D7">
        <v>6</v>
      </c>
      <c r="E7">
        <v>0</v>
      </c>
      <c r="F7">
        <v>51</v>
      </c>
      <c r="G7">
        <v>91</v>
      </c>
    </row>
    <row r="8" spans="1:7" x14ac:dyDescent="0.25">
      <c r="A8" t="s">
        <v>8</v>
      </c>
      <c r="B8">
        <v>2</v>
      </c>
      <c r="C8">
        <v>567</v>
      </c>
      <c r="D8">
        <v>19</v>
      </c>
      <c r="E8">
        <v>0</v>
      </c>
      <c r="F8">
        <v>146</v>
      </c>
      <c r="G8">
        <v>264</v>
      </c>
    </row>
    <row r="9" spans="1:7" x14ac:dyDescent="0.25">
      <c r="A9" t="s">
        <v>9</v>
      </c>
      <c r="B9">
        <v>8</v>
      </c>
      <c r="C9">
        <v>578</v>
      </c>
      <c r="D9">
        <v>300</v>
      </c>
      <c r="E9">
        <v>0</v>
      </c>
      <c r="F9">
        <v>116</v>
      </c>
      <c r="G9">
        <v>314</v>
      </c>
    </row>
    <row r="10" spans="1:7" x14ac:dyDescent="0.25">
      <c r="A10" t="s">
        <v>10</v>
      </c>
      <c r="B10">
        <v>0</v>
      </c>
      <c r="C10">
        <v>9</v>
      </c>
      <c r="D10">
        <v>476</v>
      </c>
      <c r="E10">
        <v>0</v>
      </c>
      <c r="F10">
        <v>1</v>
      </c>
      <c r="G10">
        <v>137</v>
      </c>
    </row>
    <row r="11" spans="1:7" x14ac:dyDescent="0.25">
      <c r="A11" t="s">
        <v>11</v>
      </c>
      <c r="B11">
        <v>4</v>
      </c>
      <c r="C11">
        <v>405</v>
      </c>
      <c r="D11">
        <v>68</v>
      </c>
      <c r="E11">
        <v>1</v>
      </c>
      <c r="F11">
        <v>144</v>
      </c>
      <c r="G11">
        <v>349</v>
      </c>
    </row>
    <row r="12" spans="1:7" x14ac:dyDescent="0.25">
      <c r="A12" t="s">
        <v>12</v>
      </c>
      <c r="B12">
        <v>7</v>
      </c>
      <c r="C12">
        <v>280</v>
      </c>
      <c r="D12">
        <v>15</v>
      </c>
      <c r="E12">
        <v>1</v>
      </c>
      <c r="F12">
        <v>194</v>
      </c>
      <c r="G12">
        <v>249</v>
      </c>
    </row>
    <row r="14" spans="1:7" x14ac:dyDescent="0.25">
      <c r="B14" s="1" t="s">
        <v>95</v>
      </c>
      <c r="C14" s="1"/>
      <c r="D14" s="1"/>
      <c r="E14" s="1" t="s">
        <v>96</v>
      </c>
      <c r="F14" s="1"/>
      <c r="G14" s="1"/>
    </row>
    <row r="15" spans="1:7" x14ac:dyDescent="0.25">
      <c r="A15" t="s">
        <v>16</v>
      </c>
      <c r="B15" t="s">
        <v>2</v>
      </c>
      <c r="C15" t="s">
        <v>3</v>
      </c>
      <c r="D15" t="s">
        <v>4</v>
      </c>
      <c r="E15" t="s">
        <v>2</v>
      </c>
      <c r="F15" t="s">
        <v>3</v>
      </c>
      <c r="G15" t="s">
        <v>4</v>
      </c>
    </row>
    <row r="16" spans="1:7" x14ac:dyDescent="0.25">
      <c r="A16" t="s">
        <v>0</v>
      </c>
      <c r="B16">
        <v>1</v>
      </c>
      <c r="C16">
        <f>B3+C3</f>
        <v>189</v>
      </c>
      <c r="D16">
        <f>B3+C3+D3</f>
        <v>840</v>
      </c>
      <c r="E16">
        <v>0</v>
      </c>
      <c r="F16">
        <f>E3+F3</f>
        <v>15</v>
      </c>
      <c r="G16">
        <f>E3+F3+G3</f>
        <v>113</v>
      </c>
    </row>
    <row r="17" spans="1:7" x14ac:dyDescent="0.25">
      <c r="A17" t="s">
        <v>1</v>
      </c>
      <c r="B17">
        <v>4</v>
      </c>
      <c r="C17">
        <f t="shared" ref="C17:C25" si="0">B4+C4</f>
        <v>393</v>
      </c>
      <c r="D17">
        <f t="shared" ref="D17:D25" si="1">B4+C4+D4</f>
        <v>1091</v>
      </c>
      <c r="E17">
        <v>0</v>
      </c>
      <c r="F17">
        <f t="shared" ref="F17:F25" si="2">E4+F4</f>
        <v>42</v>
      </c>
      <c r="G17">
        <f t="shared" ref="G17:G25" si="3">E4+F4+G4</f>
        <v>194</v>
      </c>
    </row>
    <row r="18" spans="1:7" x14ac:dyDescent="0.25">
      <c r="A18" t="s">
        <v>5</v>
      </c>
      <c r="B18">
        <v>1</v>
      </c>
      <c r="C18">
        <f t="shared" si="0"/>
        <v>157</v>
      </c>
      <c r="D18">
        <f t="shared" si="1"/>
        <v>814</v>
      </c>
      <c r="E18">
        <v>0</v>
      </c>
      <c r="F18">
        <f t="shared" si="2"/>
        <v>13</v>
      </c>
      <c r="G18">
        <f t="shared" si="3"/>
        <v>136</v>
      </c>
    </row>
    <row r="19" spans="1:7" x14ac:dyDescent="0.25">
      <c r="A19" t="s">
        <v>6</v>
      </c>
      <c r="B19">
        <v>5</v>
      </c>
      <c r="C19">
        <f t="shared" si="0"/>
        <v>638</v>
      </c>
      <c r="D19">
        <f t="shared" si="1"/>
        <v>928</v>
      </c>
      <c r="E19">
        <v>0</v>
      </c>
      <c r="F19">
        <f t="shared" si="2"/>
        <v>102</v>
      </c>
      <c r="G19">
        <f t="shared" si="3"/>
        <v>436</v>
      </c>
    </row>
    <row r="20" spans="1:7" x14ac:dyDescent="0.25">
      <c r="A20" t="s">
        <v>7</v>
      </c>
      <c r="B20">
        <v>0</v>
      </c>
      <c r="C20">
        <f t="shared" si="0"/>
        <v>199</v>
      </c>
      <c r="D20">
        <f t="shared" si="1"/>
        <v>205</v>
      </c>
      <c r="E20">
        <v>0</v>
      </c>
      <c r="F20">
        <f t="shared" si="2"/>
        <v>51</v>
      </c>
      <c r="G20">
        <f t="shared" si="3"/>
        <v>142</v>
      </c>
    </row>
    <row r="21" spans="1:7" x14ac:dyDescent="0.25">
      <c r="A21" t="s">
        <v>8</v>
      </c>
      <c r="B21">
        <v>2</v>
      </c>
      <c r="C21">
        <f t="shared" si="0"/>
        <v>569</v>
      </c>
      <c r="D21">
        <f t="shared" si="1"/>
        <v>588</v>
      </c>
      <c r="E21">
        <v>0</v>
      </c>
      <c r="F21">
        <f t="shared" si="2"/>
        <v>146</v>
      </c>
      <c r="G21">
        <f t="shared" si="3"/>
        <v>410</v>
      </c>
    </row>
    <row r="22" spans="1:7" x14ac:dyDescent="0.25">
      <c r="A22" t="s">
        <v>9</v>
      </c>
      <c r="B22">
        <v>8</v>
      </c>
      <c r="C22">
        <f t="shared" si="0"/>
        <v>586</v>
      </c>
      <c r="D22">
        <f t="shared" si="1"/>
        <v>886</v>
      </c>
      <c r="E22">
        <v>0</v>
      </c>
      <c r="F22">
        <f t="shared" si="2"/>
        <v>116</v>
      </c>
      <c r="G22">
        <f t="shared" si="3"/>
        <v>430</v>
      </c>
    </row>
    <row r="23" spans="1:7" x14ac:dyDescent="0.25">
      <c r="A23" t="s">
        <v>10</v>
      </c>
      <c r="B23">
        <v>0</v>
      </c>
      <c r="C23">
        <f t="shared" si="0"/>
        <v>9</v>
      </c>
      <c r="D23">
        <f t="shared" si="1"/>
        <v>485</v>
      </c>
      <c r="E23">
        <v>0</v>
      </c>
      <c r="F23">
        <f t="shared" si="2"/>
        <v>1</v>
      </c>
      <c r="G23">
        <f t="shared" si="3"/>
        <v>138</v>
      </c>
    </row>
    <row r="24" spans="1:7" x14ac:dyDescent="0.25">
      <c r="A24" t="s">
        <v>11</v>
      </c>
      <c r="B24">
        <v>4</v>
      </c>
      <c r="C24">
        <f t="shared" si="0"/>
        <v>409</v>
      </c>
      <c r="D24">
        <f t="shared" si="1"/>
        <v>477</v>
      </c>
      <c r="E24">
        <v>1</v>
      </c>
      <c r="F24">
        <f t="shared" si="2"/>
        <v>145</v>
      </c>
      <c r="G24">
        <f t="shared" si="3"/>
        <v>494</v>
      </c>
    </row>
    <row r="25" spans="1:7" x14ac:dyDescent="0.25">
      <c r="A25" t="s">
        <v>12</v>
      </c>
      <c r="B25">
        <v>7</v>
      </c>
      <c r="C25">
        <f t="shared" si="0"/>
        <v>287</v>
      </c>
      <c r="D25">
        <f t="shared" si="1"/>
        <v>302</v>
      </c>
      <c r="E25">
        <v>1</v>
      </c>
      <c r="F25">
        <f t="shared" si="2"/>
        <v>195</v>
      </c>
      <c r="G25">
        <f t="shared" si="3"/>
        <v>444</v>
      </c>
    </row>
  </sheetData>
  <mergeCells count="4">
    <mergeCell ref="B1:D1"/>
    <mergeCell ref="E1:G1"/>
    <mergeCell ref="B14:D14"/>
    <mergeCell ref="E14:G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O15" sqref="O15"/>
    </sheetView>
  </sheetViews>
  <sheetFormatPr defaultRowHeight="15" x14ac:dyDescent="0.25"/>
  <cols>
    <col min="2" max="2" width="16.28515625" bestFit="1" customWidth="1"/>
    <col min="4" max="5" width="16.28515625" customWidth="1"/>
    <col min="6" max="6" width="17" bestFit="1" customWidth="1"/>
    <col min="7" max="7" width="19.28515625" bestFit="1" customWidth="1"/>
    <col min="8" max="8" width="22.85546875" bestFit="1" customWidth="1"/>
    <col min="9" max="9" width="20.140625" bestFit="1" customWidth="1"/>
    <col min="10" max="10" width="20.85546875" bestFit="1" customWidth="1"/>
  </cols>
  <sheetData>
    <row r="1" spans="1:10" x14ac:dyDescent="0.25">
      <c r="A1" t="s">
        <v>13</v>
      </c>
      <c r="B1" t="s">
        <v>15</v>
      </c>
      <c r="C1" t="s">
        <v>94</v>
      </c>
      <c r="D1" t="s">
        <v>93</v>
      </c>
      <c r="E1" t="s">
        <v>92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</row>
    <row r="2" spans="1:10" x14ac:dyDescent="0.25">
      <c r="A2" t="s">
        <v>91</v>
      </c>
      <c r="B2" t="s">
        <v>22</v>
      </c>
      <c r="C2" s="6">
        <f>H2/F2</f>
        <v>0.41731724627395317</v>
      </c>
      <c r="D2" s="4">
        <f>F2/E2*100000</f>
        <v>1625.7504721099369</v>
      </c>
      <c r="E2" s="4">
        <v>260003</v>
      </c>
      <c r="F2" s="2">
        <v>4227</v>
      </c>
      <c r="G2" s="2">
        <v>2308</v>
      </c>
      <c r="H2" s="2">
        <v>1764</v>
      </c>
      <c r="I2">
        <v>155</v>
      </c>
      <c r="J2" s="3">
        <v>0.96299999999999997</v>
      </c>
    </row>
    <row r="3" spans="1:10" x14ac:dyDescent="0.25">
      <c r="A3" t="s">
        <v>91</v>
      </c>
      <c r="B3" t="s">
        <v>23</v>
      </c>
      <c r="C3" s="5">
        <f>H3/F3</f>
        <v>0.30823117338003503</v>
      </c>
      <c r="D3" s="4">
        <f>F3/E3*100000</f>
        <v>2099.9595454378286</v>
      </c>
      <c r="E3" s="4">
        <v>27191</v>
      </c>
      <c r="F3">
        <v>571</v>
      </c>
      <c r="G3">
        <v>377</v>
      </c>
      <c r="H3">
        <v>176</v>
      </c>
      <c r="I3">
        <v>18</v>
      </c>
      <c r="J3" s="3">
        <v>0.96799999999999997</v>
      </c>
    </row>
    <row r="4" spans="1:10" x14ac:dyDescent="0.25">
      <c r="A4" t="s">
        <v>91</v>
      </c>
      <c r="B4" t="s">
        <v>24</v>
      </c>
      <c r="C4" s="5">
        <f>H4/F4</f>
        <v>0.35175879396984927</v>
      </c>
      <c r="D4" s="4">
        <f>F4/E4*100000</f>
        <v>111.28509115311486</v>
      </c>
      <c r="E4" s="4">
        <v>178820</v>
      </c>
      <c r="F4">
        <v>199</v>
      </c>
      <c r="G4">
        <v>120</v>
      </c>
      <c r="H4">
        <v>70</v>
      </c>
      <c r="I4">
        <v>9</v>
      </c>
      <c r="J4" s="3">
        <v>0.95499999999999996</v>
      </c>
    </row>
    <row r="5" spans="1:10" x14ac:dyDescent="0.25">
      <c r="A5" t="s">
        <v>91</v>
      </c>
      <c r="B5" t="s">
        <v>25</v>
      </c>
      <c r="C5" s="5">
        <f>H5/F5</f>
        <v>0.39907192575406031</v>
      </c>
      <c r="D5" s="4">
        <f>F5/E5*100000</f>
        <v>3118.442949135374</v>
      </c>
      <c r="E5" s="4">
        <v>27642</v>
      </c>
      <c r="F5">
        <v>862</v>
      </c>
      <c r="G5">
        <v>501</v>
      </c>
      <c r="H5">
        <v>344</v>
      </c>
      <c r="I5">
        <v>17</v>
      </c>
      <c r="J5" s="3">
        <v>0.98</v>
      </c>
    </row>
    <row r="6" spans="1:10" x14ac:dyDescent="0.25">
      <c r="A6" t="s">
        <v>91</v>
      </c>
      <c r="B6" t="s">
        <v>26</v>
      </c>
      <c r="C6" s="5">
        <f>H6/F6</f>
        <v>0.2480971446170091</v>
      </c>
      <c r="D6" s="4">
        <f>F6/E6*100000</f>
        <v>7902.8391320750125</v>
      </c>
      <c r="E6" s="4">
        <v>575211</v>
      </c>
      <c r="F6" s="2">
        <v>45458</v>
      </c>
      <c r="G6" s="2">
        <v>31115</v>
      </c>
      <c r="H6" s="2">
        <v>11278</v>
      </c>
      <c r="I6" s="2">
        <v>3065</v>
      </c>
      <c r="J6" s="3">
        <v>0.93300000000000005</v>
      </c>
    </row>
    <row r="7" spans="1:10" x14ac:dyDescent="0.25">
      <c r="A7" t="s">
        <v>91</v>
      </c>
      <c r="B7" t="s">
        <v>27</v>
      </c>
      <c r="C7" s="5">
        <f>H7/F7</f>
        <v>0.35646878628424616</v>
      </c>
      <c r="D7" s="4">
        <f>F7/E7*100000</f>
        <v>4320.1331931674467</v>
      </c>
      <c r="E7" s="4">
        <v>1873970</v>
      </c>
      <c r="F7" s="2">
        <v>80958</v>
      </c>
      <c r="G7" s="2">
        <v>40297</v>
      </c>
      <c r="H7" s="2">
        <v>28859</v>
      </c>
      <c r="I7" s="2">
        <v>11802</v>
      </c>
      <c r="J7" s="3">
        <v>0.85399999999999998</v>
      </c>
    </row>
    <row r="8" spans="1:10" x14ac:dyDescent="0.25">
      <c r="A8" t="s">
        <v>91</v>
      </c>
      <c r="B8" t="s">
        <v>28</v>
      </c>
      <c r="C8" s="5">
        <f>H8/F8</f>
        <v>0.15384615384615385</v>
      </c>
      <c r="D8" s="4">
        <f>F8/E8*100000</f>
        <v>173.3217785480968</v>
      </c>
      <c r="E8" s="4">
        <v>15001</v>
      </c>
      <c r="F8">
        <v>26</v>
      </c>
      <c r="G8">
        <v>22</v>
      </c>
      <c r="H8">
        <v>4</v>
      </c>
      <c r="I8">
        <v>0</v>
      </c>
      <c r="J8" s="3">
        <v>1</v>
      </c>
    </row>
    <row r="9" spans="1:10" x14ac:dyDescent="0.25">
      <c r="A9" t="s">
        <v>91</v>
      </c>
      <c r="B9" t="s">
        <v>29</v>
      </c>
      <c r="C9" s="5">
        <f>H9/F9</f>
        <v>0.40358404846037355</v>
      </c>
      <c r="D9" s="4">
        <f>F9/E9*100000</f>
        <v>4587.7721167207046</v>
      </c>
      <c r="E9" s="4">
        <v>172720</v>
      </c>
      <c r="F9" s="2">
        <v>7924</v>
      </c>
      <c r="G9" s="2">
        <v>4365</v>
      </c>
      <c r="H9" s="2">
        <v>3198</v>
      </c>
      <c r="I9">
        <v>361</v>
      </c>
      <c r="J9" s="3">
        <v>0.95399999999999996</v>
      </c>
    </row>
    <row r="10" spans="1:10" x14ac:dyDescent="0.25">
      <c r="A10" t="s">
        <v>91</v>
      </c>
      <c r="B10" t="s">
        <v>30</v>
      </c>
      <c r="C10" s="5">
        <f>H10/F10</f>
        <v>0.44978507229386477</v>
      </c>
      <c r="D10" s="4">
        <f>F10/E10*100000</f>
        <v>1779.5425622909436</v>
      </c>
      <c r="E10" s="4">
        <v>143801</v>
      </c>
      <c r="F10" s="2">
        <v>2559</v>
      </c>
      <c r="G10" s="2">
        <v>1301</v>
      </c>
      <c r="H10" s="2">
        <v>1151</v>
      </c>
      <c r="I10">
        <v>107</v>
      </c>
      <c r="J10" s="3">
        <v>0.95799999999999996</v>
      </c>
    </row>
    <row r="11" spans="1:10" x14ac:dyDescent="0.25">
      <c r="A11" t="s">
        <v>91</v>
      </c>
      <c r="B11" t="s">
        <v>31</v>
      </c>
      <c r="C11" s="5">
        <f>H11/F11</f>
        <v>0.31075016029066038</v>
      </c>
      <c r="D11" s="4">
        <f>F11/E11*100000</f>
        <v>4487.1948558851873</v>
      </c>
      <c r="E11" s="4">
        <v>208549</v>
      </c>
      <c r="F11" s="2">
        <v>9358</v>
      </c>
      <c r="G11" s="2">
        <v>6086</v>
      </c>
      <c r="H11" s="2">
        <v>2908</v>
      </c>
      <c r="I11">
        <v>364</v>
      </c>
      <c r="J11" s="3">
        <v>0.96099999999999997</v>
      </c>
    </row>
    <row r="12" spans="1:10" x14ac:dyDescent="0.25">
      <c r="A12" t="s">
        <v>91</v>
      </c>
      <c r="B12" t="s">
        <v>32</v>
      </c>
      <c r="C12" s="5">
        <f>H12/F12</f>
        <v>0.22236714867204893</v>
      </c>
      <c r="D12" s="4">
        <f>F12/E12*100000</f>
        <v>24878.731082328588</v>
      </c>
      <c r="E12" s="4">
        <v>357470</v>
      </c>
      <c r="F12" s="2">
        <v>88934</v>
      </c>
      <c r="G12" s="2">
        <v>59799</v>
      </c>
      <c r="H12" s="2">
        <v>19776</v>
      </c>
      <c r="I12" s="2">
        <v>9359</v>
      </c>
      <c r="J12" s="3">
        <v>0.89500000000000002</v>
      </c>
    </row>
    <row r="13" spans="1:10" x14ac:dyDescent="0.25">
      <c r="A13" t="s">
        <v>91</v>
      </c>
      <c r="B13" t="s">
        <v>33</v>
      </c>
      <c r="C13" s="5">
        <f>H13/F13</f>
        <v>0.35328753680078506</v>
      </c>
      <c r="D13" s="4">
        <f>F13/E13*100000</f>
        <v>1478.0325776365985</v>
      </c>
      <c r="E13" s="4">
        <v>68943</v>
      </c>
      <c r="F13" s="2">
        <v>1019</v>
      </c>
      <c r="G13">
        <v>631</v>
      </c>
      <c r="H13">
        <v>360</v>
      </c>
      <c r="I13">
        <v>28</v>
      </c>
      <c r="J13" s="3">
        <v>0.97299999999999998</v>
      </c>
    </row>
    <row r="14" spans="1:10" x14ac:dyDescent="0.25">
      <c r="A14" t="s">
        <v>91</v>
      </c>
      <c r="B14" t="s">
        <v>34</v>
      </c>
      <c r="C14" s="5">
        <f>H14/F14</f>
        <v>0.27289461573861024</v>
      </c>
      <c r="D14" s="4">
        <f>F14/E14*100000</f>
        <v>6100.334072597625</v>
      </c>
      <c r="E14" s="4">
        <v>35621</v>
      </c>
      <c r="F14" s="2">
        <v>2173</v>
      </c>
      <c r="G14" s="2">
        <v>1466</v>
      </c>
      <c r="H14">
        <v>593</v>
      </c>
      <c r="I14">
        <v>114</v>
      </c>
      <c r="J14" s="3">
        <v>0.94799999999999995</v>
      </c>
    </row>
    <row r="15" spans="1:10" x14ac:dyDescent="0.25">
      <c r="A15" t="s">
        <v>91</v>
      </c>
      <c r="B15" t="s">
        <v>35</v>
      </c>
      <c r="C15" s="5">
        <f>H15/F15</f>
        <v>0.32765957446808508</v>
      </c>
      <c r="D15" s="4">
        <f>F15/E15*100000</f>
        <v>1404.9982063852685</v>
      </c>
      <c r="E15" s="4">
        <v>16726</v>
      </c>
      <c r="F15">
        <v>235</v>
      </c>
      <c r="G15">
        <v>152</v>
      </c>
      <c r="H15">
        <v>77</v>
      </c>
      <c r="I15">
        <v>6</v>
      </c>
      <c r="J15" s="3">
        <v>0.97399999999999998</v>
      </c>
    </row>
    <row r="16" spans="1:10" x14ac:dyDescent="0.25">
      <c r="A16" t="s">
        <v>91</v>
      </c>
      <c r="B16" t="s">
        <v>36</v>
      </c>
      <c r="C16" s="5">
        <f>H16/F16</f>
        <v>0.3348628835188705</v>
      </c>
      <c r="D16" s="4">
        <f>F16/E16*100000</f>
        <v>3931.4226668986598</v>
      </c>
      <c r="E16" s="4">
        <v>936811</v>
      </c>
      <c r="F16" s="2">
        <v>36830</v>
      </c>
      <c r="G16" s="2">
        <v>22492</v>
      </c>
      <c r="H16" s="2">
        <v>12333</v>
      </c>
      <c r="I16" s="2">
        <v>2005</v>
      </c>
      <c r="J16" s="3">
        <v>0.94599999999999995</v>
      </c>
    </row>
    <row r="17" spans="1:10" x14ac:dyDescent="0.25">
      <c r="A17" t="s">
        <v>91</v>
      </c>
      <c r="B17" t="s">
        <v>37</v>
      </c>
      <c r="C17" s="5">
        <f>H17/F17</f>
        <v>0.36603773584905658</v>
      </c>
      <c r="D17" s="4">
        <f>F17/E17*100000</f>
        <v>84.56160392621122</v>
      </c>
      <c r="E17" s="4">
        <v>313381</v>
      </c>
      <c r="F17">
        <v>265</v>
      </c>
      <c r="G17">
        <v>157</v>
      </c>
      <c r="H17">
        <v>97</v>
      </c>
      <c r="I17">
        <v>11</v>
      </c>
      <c r="J17" s="3">
        <v>0.95799999999999996</v>
      </c>
    </row>
    <row r="18" spans="1:10" x14ac:dyDescent="0.25">
      <c r="A18" t="s">
        <v>91</v>
      </c>
      <c r="B18" t="s">
        <v>38</v>
      </c>
      <c r="C18" s="5">
        <f>H18/F18</f>
        <v>0.32535957607872823</v>
      </c>
      <c r="D18" s="4">
        <f>F18/E18*100000</f>
        <v>6281.0844736917188</v>
      </c>
      <c r="E18" s="4">
        <v>105157</v>
      </c>
      <c r="F18" s="2">
        <v>6605</v>
      </c>
      <c r="G18" s="2">
        <v>4103</v>
      </c>
      <c r="H18" s="2">
        <v>2149</v>
      </c>
      <c r="I18">
        <v>353</v>
      </c>
      <c r="J18" s="3">
        <v>0.94699999999999995</v>
      </c>
    </row>
    <row r="19" spans="1:10" x14ac:dyDescent="0.25">
      <c r="A19" t="s">
        <v>91</v>
      </c>
      <c r="B19" t="s">
        <v>39</v>
      </c>
      <c r="C19" s="5">
        <f>H19/F19</f>
        <v>0.42857142857142855</v>
      </c>
      <c r="D19" s="4">
        <f>F19/E19*100000</f>
        <v>402.92739083956911</v>
      </c>
      <c r="E19" s="4">
        <v>12161</v>
      </c>
      <c r="F19">
        <v>49</v>
      </c>
      <c r="G19">
        <v>24</v>
      </c>
      <c r="H19">
        <v>21</v>
      </c>
      <c r="I19">
        <v>4</v>
      </c>
      <c r="J19" s="3">
        <v>0.91800000000000004</v>
      </c>
    </row>
    <row r="20" spans="1:10" x14ac:dyDescent="0.25">
      <c r="A20" t="s">
        <v>91</v>
      </c>
      <c r="B20" t="s">
        <v>40</v>
      </c>
      <c r="C20" s="5">
        <f>H20/F20</f>
        <v>0.45226130653266333</v>
      </c>
      <c r="D20" s="4">
        <f>F20/E20*100000</f>
        <v>412.32414064604353</v>
      </c>
      <c r="E20" s="4">
        <v>48263</v>
      </c>
      <c r="F20">
        <v>199</v>
      </c>
      <c r="G20">
        <v>105</v>
      </c>
      <c r="H20">
        <v>90</v>
      </c>
      <c r="I20">
        <v>4</v>
      </c>
      <c r="J20" s="3">
        <v>0.98</v>
      </c>
    </row>
    <row r="21" spans="1:10" x14ac:dyDescent="0.25">
      <c r="A21" t="s">
        <v>91</v>
      </c>
      <c r="B21" t="s">
        <v>41</v>
      </c>
      <c r="C21" s="5">
        <f>H21/F21</f>
        <v>0.30102040816326531</v>
      </c>
      <c r="D21" s="4">
        <f>F21/E21*100000</f>
        <v>1137.947050627032</v>
      </c>
      <c r="E21" s="4">
        <v>17224</v>
      </c>
      <c r="F21">
        <v>196</v>
      </c>
      <c r="G21">
        <v>130</v>
      </c>
      <c r="H21">
        <v>59</v>
      </c>
      <c r="I21">
        <v>7</v>
      </c>
      <c r="J21" s="3">
        <v>0.96399999999999997</v>
      </c>
    </row>
    <row r="22" spans="1:10" x14ac:dyDescent="0.25">
      <c r="A22" t="s">
        <v>91</v>
      </c>
      <c r="B22" t="s">
        <v>42</v>
      </c>
      <c r="C22" s="5">
        <f>H22/F22</f>
        <v>0.15215479331574319</v>
      </c>
      <c r="D22" s="4">
        <f>F22/E22*100000</f>
        <v>8688.0110032857028</v>
      </c>
      <c r="E22" s="4">
        <v>13087</v>
      </c>
      <c r="F22" s="2">
        <v>1137</v>
      </c>
      <c r="G22">
        <v>886</v>
      </c>
      <c r="H22">
        <v>173</v>
      </c>
      <c r="I22">
        <v>78</v>
      </c>
      <c r="J22" s="3">
        <v>0.93100000000000005</v>
      </c>
    </row>
    <row r="23" spans="1:10" x14ac:dyDescent="0.25">
      <c r="A23" t="s">
        <v>91</v>
      </c>
      <c r="B23" t="s">
        <v>43</v>
      </c>
      <c r="C23" s="5">
        <f>H23/F23</f>
        <v>0.43333333333333335</v>
      </c>
      <c r="D23" s="4">
        <f>F23/E23*100000</f>
        <v>184.08296005399768</v>
      </c>
      <c r="E23" s="4">
        <v>16297</v>
      </c>
      <c r="F23">
        <v>30</v>
      </c>
      <c r="G23">
        <v>17</v>
      </c>
      <c r="H23">
        <v>13</v>
      </c>
      <c r="I23">
        <v>0</v>
      </c>
      <c r="J23" s="3">
        <v>1</v>
      </c>
    </row>
    <row r="24" spans="1:10" x14ac:dyDescent="0.25">
      <c r="A24" t="s">
        <v>91</v>
      </c>
      <c r="B24" t="s">
        <v>44</v>
      </c>
      <c r="C24" s="5">
        <f>H24/F24</f>
        <v>0.24603174603174602</v>
      </c>
      <c r="D24" s="4">
        <f>F24/E24*100000</f>
        <v>1718.6114710495806</v>
      </c>
      <c r="E24" s="4">
        <v>14663</v>
      </c>
      <c r="F24">
        <v>252</v>
      </c>
      <c r="G24">
        <v>183</v>
      </c>
      <c r="H24">
        <v>62</v>
      </c>
      <c r="I24">
        <v>7</v>
      </c>
      <c r="J24" s="3">
        <v>0.97199999999999998</v>
      </c>
    </row>
    <row r="25" spans="1:10" x14ac:dyDescent="0.25">
      <c r="A25" t="s">
        <v>91</v>
      </c>
      <c r="B25" t="s">
        <v>45</v>
      </c>
      <c r="C25" s="5">
        <f>H25/F25</f>
        <v>0.24900990099009901</v>
      </c>
      <c r="D25" s="4">
        <f>F25/E25*100000</f>
        <v>7365.273827754686</v>
      </c>
      <c r="E25" s="4">
        <v>27426</v>
      </c>
      <c r="F25" s="2">
        <v>2020</v>
      </c>
      <c r="G25" s="2">
        <v>1345</v>
      </c>
      <c r="H25">
        <v>503</v>
      </c>
      <c r="I25">
        <v>172</v>
      </c>
      <c r="J25" s="3">
        <v>0.91500000000000004</v>
      </c>
    </row>
    <row r="26" spans="1:10" x14ac:dyDescent="0.25">
      <c r="A26" t="s">
        <v>91</v>
      </c>
      <c r="B26" t="s">
        <v>46</v>
      </c>
      <c r="C26" s="5">
        <f>H26/F26</f>
        <v>0.18721213763207803</v>
      </c>
      <c r="D26" s="4">
        <f>F26/E26*100000</f>
        <v>9450.290600916609</v>
      </c>
      <c r="E26" s="4">
        <v>39057</v>
      </c>
      <c r="F26" s="2">
        <v>3691</v>
      </c>
      <c r="G26" s="2">
        <v>2749</v>
      </c>
      <c r="H26">
        <v>691</v>
      </c>
      <c r="I26">
        <v>251</v>
      </c>
      <c r="J26" s="3">
        <v>0.93200000000000005</v>
      </c>
    </row>
    <row r="27" spans="1:10" x14ac:dyDescent="0.25">
      <c r="A27" t="s">
        <v>91</v>
      </c>
      <c r="B27" t="s">
        <v>47</v>
      </c>
      <c r="C27" s="5">
        <f>H27/F27</f>
        <v>0.47892590074779062</v>
      </c>
      <c r="D27" s="4">
        <f>F27/E27*100000</f>
        <v>1617.5322461815904</v>
      </c>
      <c r="E27" s="4">
        <v>181882</v>
      </c>
      <c r="F27" s="2">
        <v>2942</v>
      </c>
      <c r="G27" s="2">
        <v>1448</v>
      </c>
      <c r="H27" s="2">
        <v>1409</v>
      </c>
      <c r="I27">
        <v>85</v>
      </c>
      <c r="J27" s="3">
        <v>0.97099999999999997</v>
      </c>
    </row>
    <row r="28" spans="1:10" x14ac:dyDescent="0.25">
      <c r="A28" t="s">
        <v>91</v>
      </c>
      <c r="B28" t="s">
        <v>48</v>
      </c>
      <c r="C28" s="5">
        <f>H28/F28</f>
        <v>0.25219573400250939</v>
      </c>
      <c r="D28" s="4">
        <f>F28/E28*100000</f>
        <v>17166.970177602849</v>
      </c>
      <c r="E28" s="4">
        <v>102138</v>
      </c>
      <c r="F28" s="2">
        <v>17534</v>
      </c>
      <c r="G28" s="2">
        <v>12170</v>
      </c>
      <c r="H28" s="2">
        <v>4422</v>
      </c>
      <c r="I28">
        <v>942</v>
      </c>
      <c r="J28" s="3">
        <v>0.94599999999999995</v>
      </c>
    </row>
    <row r="29" spans="1:10" x14ac:dyDescent="0.25">
      <c r="A29" t="s">
        <v>91</v>
      </c>
      <c r="B29" t="s">
        <v>49</v>
      </c>
      <c r="C29" s="5">
        <f>H29/F29</f>
        <v>0.42100102946222856</v>
      </c>
      <c r="D29" s="4">
        <f>F29/E29*100000</f>
        <v>1478.9364475655077</v>
      </c>
      <c r="E29" s="4">
        <v>1379302</v>
      </c>
      <c r="F29" s="2">
        <v>20399</v>
      </c>
      <c r="G29" s="2">
        <v>10734</v>
      </c>
      <c r="H29" s="2">
        <v>8588</v>
      </c>
      <c r="I29" s="2">
        <v>1077</v>
      </c>
      <c r="J29" s="3">
        <v>0.94699999999999995</v>
      </c>
    </row>
    <row r="30" spans="1:10" x14ac:dyDescent="0.25">
      <c r="A30" t="s">
        <v>91</v>
      </c>
      <c r="B30" t="s">
        <v>50</v>
      </c>
      <c r="C30" s="5">
        <f>H30/F30</f>
        <v>0.42857142857142855</v>
      </c>
      <c r="D30" s="4">
        <f>F30/E30*100000</f>
        <v>103.90895596239486</v>
      </c>
      <c r="E30" s="4">
        <v>20210</v>
      </c>
      <c r="F30">
        <v>21</v>
      </c>
      <c r="G30">
        <v>12</v>
      </c>
      <c r="H30">
        <v>9</v>
      </c>
      <c r="I30">
        <v>0</v>
      </c>
      <c r="J30" s="3">
        <v>1</v>
      </c>
    </row>
    <row r="31" spans="1:10" x14ac:dyDescent="0.25">
      <c r="A31" t="s">
        <v>91</v>
      </c>
      <c r="B31" t="s">
        <v>51</v>
      </c>
      <c r="C31" s="5">
        <f>H31/F31</f>
        <v>0.30072647406656527</v>
      </c>
      <c r="D31" s="4">
        <f>F31/E31*100000</f>
        <v>3973.4965964474163</v>
      </c>
      <c r="E31" s="4">
        <v>148962</v>
      </c>
      <c r="F31" s="2">
        <v>5919</v>
      </c>
      <c r="G31" s="2">
        <v>3758</v>
      </c>
      <c r="H31" s="2">
        <v>1780</v>
      </c>
      <c r="I31">
        <v>381</v>
      </c>
      <c r="J31" s="3">
        <v>0.93600000000000005</v>
      </c>
    </row>
    <row r="32" spans="1:10" x14ac:dyDescent="0.25">
      <c r="A32" t="s">
        <v>91</v>
      </c>
      <c r="B32" t="s">
        <v>52</v>
      </c>
      <c r="C32" s="5">
        <f>H32/F32</f>
        <v>0.38235294117647056</v>
      </c>
      <c r="D32" s="4">
        <f>F32/E32*100000</f>
        <v>269.74493236542503</v>
      </c>
      <c r="E32" s="4">
        <v>50418</v>
      </c>
      <c r="F32">
        <v>136</v>
      </c>
      <c r="G32">
        <v>79</v>
      </c>
      <c r="H32">
        <v>52</v>
      </c>
      <c r="I32">
        <v>5</v>
      </c>
      <c r="J32" s="3">
        <v>0.96299999999999997</v>
      </c>
    </row>
    <row r="33" spans="1:10" x14ac:dyDescent="0.25">
      <c r="A33" t="s">
        <v>91</v>
      </c>
      <c r="B33" t="s">
        <v>53</v>
      </c>
      <c r="C33" s="5">
        <f>H33/F33</f>
        <v>0.32</v>
      </c>
      <c r="D33" s="4">
        <f>F33/E33*100000</f>
        <v>1026.6237766066663</v>
      </c>
      <c r="E33" s="4">
        <v>14611</v>
      </c>
      <c r="F33">
        <v>150</v>
      </c>
      <c r="G33">
        <v>89</v>
      </c>
      <c r="H33">
        <v>48</v>
      </c>
      <c r="I33">
        <v>13</v>
      </c>
      <c r="J33" s="3">
        <v>0.91300000000000003</v>
      </c>
    </row>
    <row r="34" spans="1:10" x14ac:dyDescent="0.25">
      <c r="A34" t="s">
        <v>91</v>
      </c>
      <c r="B34" t="s">
        <v>54</v>
      </c>
      <c r="C34" s="5">
        <f>H34/F34</f>
        <v>0.25663716814159293</v>
      </c>
      <c r="D34" s="4">
        <f>F34/E34*100000</f>
        <v>1332.7043283406063</v>
      </c>
      <c r="E34" s="4">
        <v>8479</v>
      </c>
      <c r="F34">
        <v>113</v>
      </c>
      <c r="G34">
        <v>81</v>
      </c>
      <c r="H34">
        <v>29</v>
      </c>
      <c r="I34">
        <v>3</v>
      </c>
      <c r="J34" s="3">
        <v>0.97299999999999998</v>
      </c>
    </row>
    <row r="35" spans="1:10" x14ac:dyDescent="0.25">
      <c r="A35" t="s">
        <v>91</v>
      </c>
      <c r="B35" t="s">
        <v>55</v>
      </c>
      <c r="C35" s="5">
        <f>H35/F35</f>
        <v>0.29904266039637217</v>
      </c>
      <c r="D35" s="4">
        <f>F35/E35*100000</f>
        <v>7179.4624446829293</v>
      </c>
      <c r="E35" s="4">
        <v>331724</v>
      </c>
      <c r="F35" s="2">
        <v>23816</v>
      </c>
      <c r="G35" s="2">
        <v>15456</v>
      </c>
      <c r="H35" s="2">
        <v>7122</v>
      </c>
      <c r="I35" s="2">
        <v>1238</v>
      </c>
      <c r="J35" s="3">
        <v>0.94799999999999995</v>
      </c>
    </row>
    <row r="36" spans="1:10" x14ac:dyDescent="0.25">
      <c r="A36" t="s">
        <v>91</v>
      </c>
      <c r="B36" t="s">
        <v>56</v>
      </c>
      <c r="C36" s="5">
        <f>H36/F36</f>
        <v>0.30587439226103957</v>
      </c>
      <c r="D36" s="4">
        <f>F36/E36*100000</f>
        <v>11425.577120211663</v>
      </c>
      <c r="E36" s="4">
        <v>698468</v>
      </c>
      <c r="F36" s="2">
        <v>79804</v>
      </c>
      <c r="G36" s="2">
        <v>48895</v>
      </c>
      <c r="H36" s="2">
        <v>24410</v>
      </c>
      <c r="I36" s="2">
        <v>6499</v>
      </c>
      <c r="J36" s="3">
        <v>0.91900000000000004</v>
      </c>
    </row>
    <row r="37" spans="1:10" x14ac:dyDescent="0.25">
      <c r="A37" t="s">
        <v>91</v>
      </c>
      <c r="B37" t="s">
        <v>57</v>
      </c>
      <c r="C37" s="5">
        <f>H37/F37</f>
        <v>0.40378006872852235</v>
      </c>
      <c r="D37" s="4">
        <f>F37/E37*100000</f>
        <v>404.30845539581588</v>
      </c>
      <c r="E37" s="4">
        <v>287899</v>
      </c>
      <c r="F37" s="2">
        <v>1164</v>
      </c>
      <c r="G37">
        <v>644</v>
      </c>
      <c r="H37">
        <v>470</v>
      </c>
      <c r="I37">
        <v>50</v>
      </c>
      <c r="J37" s="3">
        <v>0.95699999999999996</v>
      </c>
    </row>
    <row r="38" spans="1:10" x14ac:dyDescent="0.25">
      <c r="A38" t="s">
        <v>91</v>
      </c>
      <c r="B38" t="s">
        <v>58</v>
      </c>
      <c r="C38" s="5">
        <f>H38/F38</f>
        <v>0.2981260647359455</v>
      </c>
      <c r="D38" s="4">
        <f>F38/E38*100000</f>
        <v>1431.1837132756309</v>
      </c>
      <c r="E38" s="4">
        <v>41015</v>
      </c>
      <c r="F38">
        <v>587</v>
      </c>
      <c r="G38">
        <v>390</v>
      </c>
      <c r="H38">
        <v>175</v>
      </c>
      <c r="I38">
        <v>22</v>
      </c>
      <c r="J38" s="3">
        <v>0.96299999999999997</v>
      </c>
    </row>
    <row r="39" spans="1:10" x14ac:dyDescent="0.25">
      <c r="A39" t="s">
        <v>91</v>
      </c>
      <c r="B39" t="s">
        <v>59</v>
      </c>
      <c r="C39" s="5">
        <f>H39/F39</f>
        <v>0.33333333333333331</v>
      </c>
      <c r="D39" s="4">
        <f>F39/E39*100000</f>
        <v>137.63046220896894</v>
      </c>
      <c r="E39" s="4">
        <v>8719</v>
      </c>
      <c r="F39">
        <v>12</v>
      </c>
      <c r="G39">
        <v>7</v>
      </c>
      <c r="H39">
        <v>4</v>
      </c>
      <c r="I39">
        <v>1</v>
      </c>
      <c r="J39" s="3">
        <v>0.91700000000000004</v>
      </c>
    </row>
    <row r="40" spans="1:10" x14ac:dyDescent="0.25">
      <c r="A40" t="s">
        <v>91</v>
      </c>
      <c r="B40" t="s">
        <v>60</v>
      </c>
      <c r="C40" s="5">
        <f>H40/F40</f>
        <v>0.29694323144104806</v>
      </c>
      <c r="D40" s="4">
        <f>F40/E40*100000</f>
        <v>1181.8134902203642</v>
      </c>
      <c r="E40" s="4">
        <v>19377</v>
      </c>
      <c r="F40">
        <v>229</v>
      </c>
      <c r="G40">
        <v>156</v>
      </c>
      <c r="H40">
        <v>68</v>
      </c>
      <c r="I40">
        <v>5</v>
      </c>
      <c r="J40" s="3">
        <v>0.97799999999999998</v>
      </c>
    </row>
    <row r="41" spans="1:10" x14ac:dyDescent="0.25">
      <c r="A41" t="s">
        <v>91</v>
      </c>
      <c r="B41" t="s">
        <v>61</v>
      </c>
      <c r="C41" s="5">
        <f>H41/F41</f>
        <v>0.38459806349921188</v>
      </c>
      <c r="D41" s="4">
        <f>F41/E41*100000</f>
        <v>2408.468959981778</v>
      </c>
      <c r="E41" s="4">
        <v>368782</v>
      </c>
      <c r="F41" s="2">
        <v>8882</v>
      </c>
      <c r="G41" s="2">
        <v>5024</v>
      </c>
      <c r="H41" s="2">
        <v>3416</v>
      </c>
      <c r="I41">
        <v>442</v>
      </c>
      <c r="J41" s="3">
        <v>0.95</v>
      </c>
    </row>
    <row r="42" spans="1:10" x14ac:dyDescent="0.25">
      <c r="A42" t="s">
        <v>91</v>
      </c>
      <c r="B42" t="s">
        <v>62</v>
      </c>
      <c r="C42" s="5">
        <f>H42/F42</f>
        <v>0.40024086712163792</v>
      </c>
      <c r="D42" s="4">
        <f>F42/E42*100000</f>
        <v>2852.8317877154154</v>
      </c>
      <c r="E42" s="4">
        <v>349267</v>
      </c>
      <c r="F42" s="2">
        <v>9964</v>
      </c>
      <c r="G42" s="2">
        <v>5609</v>
      </c>
      <c r="H42" s="2">
        <v>3988</v>
      </c>
      <c r="I42">
        <v>367</v>
      </c>
      <c r="J42" s="3">
        <v>0.96299999999999997</v>
      </c>
    </row>
    <row r="43" spans="1:10" x14ac:dyDescent="0.25">
      <c r="A43" t="s">
        <v>91</v>
      </c>
      <c r="B43" t="s">
        <v>63</v>
      </c>
      <c r="C43" s="5">
        <f>H43/F43</f>
        <v>0.31820424272323633</v>
      </c>
      <c r="D43" s="4">
        <f>F43/E43*100000</f>
        <v>2649.2922586294781</v>
      </c>
      <c r="E43" s="4">
        <v>153022</v>
      </c>
      <c r="F43" s="2">
        <v>4054</v>
      </c>
      <c r="G43" s="2">
        <v>2467</v>
      </c>
      <c r="H43" s="2">
        <v>1290</v>
      </c>
      <c r="I43">
        <v>297</v>
      </c>
      <c r="J43" s="3">
        <v>0.92700000000000005</v>
      </c>
    </row>
    <row r="44" spans="1:10" x14ac:dyDescent="0.25">
      <c r="A44" t="s">
        <v>91</v>
      </c>
      <c r="B44" t="s">
        <v>64</v>
      </c>
      <c r="C44" s="5">
        <f>H44/F44</f>
        <v>0.32531280843070459</v>
      </c>
      <c r="D44" s="4">
        <f>F44/E44*100000</f>
        <v>4580.0819876817968</v>
      </c>
      <c r="E44" s="4">
        <v>2743095</v>
      </c>
      <c r="F44" s="2">
        <v>125636</v>
      </c>
      <c r="G44" s="2">
        <v>60257</v>
      </c>
      <c r="H44" s="2">
        <v>40871</v>
      </c>
      <c r="I44" s="2">
        <v>24508</v>
      </c>
      <c r="J44" s="3">
        <v>0.80500000000000005</v>
      </c>
    </row>
    <row r="45" spans="1:10" x14ac:dyDescent="0.25">
      <c r="A45" t="s">
        <v>91</v>
      </c>
      <c r="B45" t="s">
        <v>65</v>
      </c>
      <c r="C45" s="5">
        <f>H45/F45</f>
        <v>0.32986641531511035</v>
      </c>
      <c r="D45" s="4">
        <f>F45/E45*100000</f>
        <v>40014.826568169701</v>
      </c>
      <c r="E45" s="4">
        <v>76889</v>
      </c>
      <c r="F45" s="2">
        <v>30767</v>
      </c>
      <c r="G45" s="2">
        <v>17437</v>
      </c>
      <c r="H45" s="2">
        <v>10149</v>
      </c>
      <c r="I45" s="2">
        <v>3181</v>
      </c>
      <c r="J45" s="3">
        <v>0.89700000000000002</v>
      </c>
    </row>
    <row r="46" spans="1:10" x14ac:dyDescent="0.25">
      <c r="A46" t="s">
        <v>91</v>
      </c>
      <c r="B46" t="s">
        <v>66</v>
      </c>
      <c r="C46" s="5">
        <f>H46/F46</f>
        <v>0.28479763079960513</v>
      </c>
      <c r="D46" s="4">
        <f>F46/E46*100000</f>
        <v>5036.2931291637669</v>
      </c>
      <c r="E46" s="4">
        <v>80456</v>
      </c>
      <c r="F46" s="2">
        <v>4052</v>
      </c>
      <c r="G46" s="2">
        <v>2675</v>
      </c>
      <c r="H46" s="2">
        <v>1154</v>
      </c>
      <c r="I46">
        <v>223</v>
      </c>
      <c r="J46" s="3">
        <v>0.94499999999999995</v>
      </c>
    </row>
    <row r="47" spans="1:10" x14ac:dyDescent="0.25">
      <c r="A47" t="s">
        <v>91</v>
      </c>
      <c r="B47" t="s">
        <v>67</v>
      </c>
      <c r="C47" s="5">
        <f>H47/F47</f>
        <v>0.36398467432950193</v>
      </c>
      <c r="D47" s="4">
        <f>F47/E47*100000</f>
        <v>133.51203142903913</v>
      </c>
      <c r="E47" s="4">
        <v>195488</v>
      </c>
      <c r="F47">
        <v>261</v>
      </c>
      <c r="G47">
        <v>155</v>
      </c>
      <c r="H47">
        <v>95</v>
      </c>
      <c r="I47">
        <v>11</v>
      </c>
      <c r="J47" s="3">
        <v>0.95799999999999996</v>
      </c>
    </row>
    <row r="48" spans="1:10" x14ac:dyDescent="0.25">
      <c r="A48" t="s">
        <v>91</v>
      </c>
      <c r="B48" t="s">
        <v>68</v>
      </c>
      <c r="C48" s="5">
        <f>H48/F48</f>
        <v>0.18170069785474283</v>
      </c>
      <c r="D48" s="4">
        <f>F48/E48*100000</f>
        <v>9404.4725328147779</v>
      </c>
      <c r="E48" s="4">
        <v>41140</v>
      </c>
      <c r="F48" s="2">
        <v>3869</v>
      </c>
      <c r="G48" s="2">
        <v>2997</v>
      </c>
      <c r="H48">
        <v>703</v>
      </c>
      <c r="I48">
        <v>169</v>
      </c>
      <c r="J48" s="3">
        <v>0.95599999999999996</v>
      </c>
    </row>
    <row r="49" spans="1:10" x14ac:dyDescent="0.25">
      <c r="A49" t="s">
        <v>91</v>
      </c>
      <c r="B49" t="s">
        <v>69</v>
      </c>
      <c r="C49" s="5">
        <f>H49/F49</f>
        <v>0.31102159984861183</v>
      </c>
      <c r="D49" s="4">
        <f>F49/E49*100000</f>
        <v>5630.8034219258989</v>
      </c>
      <c r="E49" s="4">
        <v>1313880</v>
      </c>
      <c r="F49" s="2">
        <v>73982</v>
      </c>
      <c r="G49" s="2">
        <v>45777</v>
      </c>
      <c r="H49" s="2">
        <v>23010</v>
      </c>
      <c r="I49" s="2">
        <v>5195</v>
      </c>
      <c r="J49" s="3">
        <v>0.93</v>
      </c>
    </row>
    <row r="50" spans="1:10" x14ac:dyDescent="0.25">
      <c r="A50" t="s">
        <v>91</v>
      </c>
      <c r="B50" t="s">
        <v>70</v>
      </c>
      <c r="C50" s="5">
        <f>H50/F50</f>
        <v>0.26880276963295296</v>
      </c>
      <c r="D50" s="4">
        <f>F50/E50*100000</f>
        <v>8384.4271860764075</v>
      </c>
      <c r="E50" s="4">
        <v>337614</v>
      </c>
      <c r="F50" s="2">
        <v>28307</v>
      </c>
      <c r="G50" s="2">
        <v>18448</v>
      </c>
      <c r="H50" s="2">
        <v>7609</v>
      </c>
      <c r="I50" s="2">
        <v>2250</v>
      </c>
      <c r="J50" s="3">
        <v>0.92100000000000004</v>
      </c>
    </row>
    <row r="51" spans="1:10" x14ac:dyDescent="0.25">
      <c r="A51" t="s">
        <v>91</v>
      </c>
      <c r="B51" t="s">
        <v>71</v>
      </c>
      <c r="C51" s="5">
        <f>H51/F51</f>
        <v>0.36717082050475314</v>
      </c>
      <c r="D51" s="4">
        <f>F51/E51*100000</f>
        <v>3146.567817704562</v>
      </c>
      <c r="E51" s="4">
        <v>1414144</v>
      </c>
      <c r="F51" s="2">
        <v>44497</v>
      </c>
      <c r="G51" s="2">
        <v>23806</v>
      </c>
      <c r="H51" s="2">
        <v>16338</v>
      </c>
      <c r="I51" s="2">
        <v>4353</v>
      </c>
      <c r="J51" s="3">
        <v>0.90200000000000002</v>
      </c>
    </row>
    <row r="52" spans="1:10" x14ac:dyDescent="0.25">
      <c r="A52" t="s">
        <v>91</v>
      </c>
      <c r="B52" t="s">
        <v>72</v>
      </c>
      <c r="C52" s="5">
        <f>H52/F52</f>
        <v>0.45552147239263802</v>
      </c>
      <c r="D52" s="4">
        <f>F52/E52*100000</f>
        <v>1804.990617133569</v>
      </c>
      <c r="E52" s="4">
        <v>505709</v>
      </c>
      <c r="F52" s="2">
        <v>9128</v>
      </c>
      <c r="G52" s="2">
        <v>4586</v>
      </c>
      <c r="H52" s="2">
        <v>4158</v>
      </c>
      <c r="I52">
        <v>384</v>
      </c>
      <c r="J52" s="3">
        <v>0.95799999999999996</v>
      </c>
    </row>
    <row r="53" spans="1:10" x14ac:dyDescent="0.25">
      <c r="A53" t="s">
        <v>91</v>
      </c>
      <c r="B53" t="s">
        <v>73</v>
      </c>
      <c r="C53" s="5">
        <f>H53/F53</f>
        <v>0.40994371482176362</v>
      </c>
      <c r="D53" s="4">
        <f>F53/E53*100000</f>
        <v>2659.4511659527047</v>
      </c>
      <c r="E53" s="4">
        <v>962003</v>
      </c>
      <c r="F53" s="2">
        <v>25584</v>
      </c>
      <c r="G53" s="2">
        <v>13917</v>
      </c>
      <c r="H53" s="2">
        <v>10488</v>
      </c>
      <c r="I53" s="2">
        <v>1179</v>
      </c>
      <c r="J53" s="3">
        <v>0.95399999999999996</v>
      </c>
    </row>
    <row r="54" spans="1:10" x14ac:dyDescent="0.25">
      <c r="A54" t="s">
        <v>91</v>
      </c>
      <c r="B54" t="s">
        <v>74</v>
      </c>
      <c r="C54" s="5">
        <f>H54/F54</f>
        <v>0.27014681279019492</v>
      </c>
      <c r="D54" s="4">
        <f>F54/E54*100000</f>
        <v>8040.1121447301803</v>
      </c>
      <c r="E54" s="4">
        <v>661645</v>
      </c>
      <c r="F54" s="2">
        <v>53197</v>
      </c>
      <c r="G54" s="2">
        <v>36079</v>
      </c>
      <c r="H54" s="2">
        <v>14371</v>
      </c>
      <c r="I54" s="2">
        <v>2747</v>
      </c>
      <c r="J54" s="3">
        <v>0.94799999999999995</v>
      </c>
    </row>
    <row r="55" spans="1:10" x14ac:dyDescent="0.25">
      <c r="A55" t="s">
        <v>91</v>
      </c>
      <c r="B55" t="s">
        <v>75</v>
      </c>
      <c r="C55" s="5">
        <f>H55/F55</f>
        <v>0.32157877709479132</v>
      </c>
      <c r="D55" s="4">
        <f>F55/E55*100000</f>
        <v>4224.0625341642062</v>
      </c>
      <c r="E55" s="4">
        <v>73176</v>
      </c>
      <c r="F55" s="2">
        <v>3091</v>
      </c>
      <c r="G55" s="2">
        <v>1990</v>
      </c>
      <c r="H55">
        <v>994</v>
      </c>
      <c r="I55">
        <v>107</v>
      </c>
      <c r="J55" s="3">
        <v>0.96499999999999997</v>
      </c>
    </row>
    <row r="56" spans="1:10" x14ac:dyDescent="0.25">
      <c r="A56" t="s">
        <v>91</v>
      </c>
      <c r="B56" t="s">
        <v>76</v>
      </c>
      <c r="C56" s="5">
        <f>H56/F56</f>
        <v>0.32334047109207709</v>
      </c>
      <c r="D56" s="4">
        <f>F56/E56*100000</f>
        <v>273.36318670061752</v>
      </c>
      <c r="E56" s="4">
        <v>170835</v>
      </c>
      <c r="F56">
        <v>467</v>
      </c>
      <c r="G56">
        <v>305</v>
      </c>
      <c r="H56">
        <v>151</v>
      </c>
      <c r="I56">
        <v>11</v>
      </c>
      <c r="J56" s="3">
        <v>0.97599999999999998</v>
      </c>
    </row>
    <row r="57" spans="1:10" x14ac:dyDescent="0.25">
      <c r="A57" t="s">
        <v>91</v>
      </c>
      <c r="B57" t="s">
        <v>77</v>
      </c>
      <c r="C57" s="5">
        <f>H57/F57</f>
        <v>0.43715986394557821</v>
      </c>
      <c r="D57" s="4">
        <f>F57/E57*100000</f>
        <v>2887.5902371949123</v>
      </c>
      <c r="E57" s="4">
        <v>407260</v>
      </c>
      <c r="F57" s="2">
        <v>11760</v>
      </c>
      <c r="G57" s="2">
        <v>5962</v>
      </c>
      <c r="H57" s="2">
        <v>5141</v>
      </c>
      <c r="I57">
        <v>657</v>
      </c>
      <c r="J57" s="3">
        <v>0.94399999999999995</v>
      </c>
    </row>
    <row r="58" spans="1:10" x14ac:dyDescent="0.25">
      <c r="A58" t="s">
        <v>91</v>
      </c>
      <c r="B58" t="s">
        <v>78</v>
      </c>
      <c r="C58" s="5">
        <f>H58/F58</f>
        <v>0.34536585365853656</v>
      </c>
      <c r="D58" s="4">
        <f>F58/E58*100000</f>
        <v>5409.4824268785305</v>
      </c>
      <c r="E58" s="4">
        <v>454757</v>
      </c>
      <c r="F58" s="2">
        <v>24600</v>
      </c>
      <c r="G58" s="2">
        <v>14622</v>
      </c>
      <c r="H58" s="2">
        <v>8496</v>
      </c>
      <c r="I58" s="2">
        <v>1482</v>
      </c>
      <c r="J58" s="3">
        <v>0.94</v>
      </c>
    </row>
    <row r="59" spans="1:10" x14ac:dyDescent="0.25">
      <c r="A59" t="s">
        <v>91</v>
      </c>
      <c r="B59" t="s">
        <v>79</v>
      </c>
      <c r="C59" s="5">
        <f>H59/F59</f>
        <v>0.334159595766994</v>
      </c>
      <c r="D59" s="4">
        <f>F59/E59*100000</f>
        <v>4566.0927671244808</v>
      </c>
      <c r="E59" s="4">
        <v>229715</v>
      </c>
      <c r="F59" s="2">
        <v>10489</v>
      </c>
      <c r="G59" s="2">
        <v>6366</v>
      </c>
      <c r="H59" s="2">
        <v>3505</v>
      </c>
      <c r="I59">
        <v>618</v>
      </c>
      <c r="J59" s="3">
        <v>0.94099999999999995</v>
      </c>
    </row>
    <row r="60" spans="1:10" x14ac:dyDescent="0.25">
      <c r="A60" t="s">
        <v>91</v>
      </c>
      <c r="B60" t="s">
        <v>80</v>
      </c>
      <c r="C60" s="5">
        <f>H60/F60</f>
        <v>0.32675861006240853</v>
      </c>
      <c r="D60" s="4">
        <f>F60/E60*100000</f>
        <v>4360.7249171801604</v>
      </c>
      <c r="E60" s="4">
        <v>297634</v>
      </c>
      <c r="F60" s="2">
        <v>12979</v>
      </c>
      <c r="G60" s="2">
        <v>7836</v>
      </c>
      <c r="H60" s="2">
        <v>4241</v>
      </c>
      <c r="I60">
        <v>902</v>
      </c>
      <c r="J60" s="3">
        <v>0.93100000000000005</v>
      </c>
    </row>
    <row r="61" spans="1:10" x14ac:dyDescent="0.25">
      <c r="A61" t="s">
        <v>91</v>
      </c>
      <c r="B61" t="s">
        <v>81</v>
      </c>
      <c r="C61" s="5">
        <f>H61/F61</f>
        <v>0.40584050917259451</v>
      </c>
      <c r="D61" s="4">
        <f>F61/E61*100000</f>
        <v>4425.849212924606</v>
      </c>
      <c r="E61" s="4">
        <v>120700</v>
      </c>
      <c r="F61" s="2">
        <v>5342</v>
      </c>
      <c r="G61" s="2">
        <v>3013</v>
      </c>
      <c r="H61" s="2">
        <v>2168</v>
      </c>
      <c r="I61">
        <v>161</v>
      </c>
      <c r="J61" s="3">
        <v>0.97</v>
      </c>
    </row>
    <row r="62" spans="1:10" x14ac:dyDescent="0.25">
      <c r="A62" t="s">
        <v>91</v>
      </c>
      <c r="B62" t="s">
        <v>82</v>
      </c>
      <c r="C62" s="5">
        <f>H62/F62</f>
        <v>0.27272727272727271</v>
      </c>
      <c r="D62" s="4">
        <f>F62/E62*100000</f>
        <v>1944.5066010293131</v>
      </c>
      <c r="E62" s="4">
        <v>44690</v>
      </c>
      <c r="F62">
        <v>869</v>
      </c>
      <c r="G62">
        <v>598</v>
      </c>
      <c r="H62">
        <v>237</v>
      </c>
      <c r="I62">
        <v>34</v>
      </c>
      <c r="J62" s="3">
        <v>0.96099999999999997</v>
      </c>
    </row>
    <row r="63" spans="1:10" x14ac:dyDescent="0.25">
      <c r="A63" t="s">
        <v>91</v>
      </c>
      <c r="B63" t="s">
        <v>83</v>
      </c>
      <c r="C63" s="5">
        <f>H63/F63</f>
        <v>0.34883720930232559</v>
      </c>
      <c r="D63" s="4">
        <f>F63/E63*100000</f>
        <v>578.60506840098674</v>
      </c>
      <c r="E63" s="4">
        <v>22295</v>
      </c>
      <c r="F63">
        <v>129</v>
      </c>
      <c r="G63">
        <v>74</v>
      </c>
      <c r="H63">
        <v>45</v>
      </c>
      <c r="I63">
        <v>10</v>
      </c>
      <c r="J63" s="3">
        <v>0.92200000000000004</v>
      </c>
    </row>
    <row r="64" spans="1:10" x14ac:dyDescent="0.25">
      <c r="A64" t="s">
        <v>91</v>
      </c>
      <c r="B64" t="s">
        <v>84</v>
      </c>
      <c r="C64" s="5">
        <f>H64/F64</f>
        <v>0.2832618025751073</v>
      </c>
      <c r="D64" s="4">
        <f>F64/E64*100000</f>
        <v>1461.089860161786</v>
      </c>
      <c r="E64" s="4">
        <v>15947</v>
      </c>
      <c r="F64">
        <v>233</v>
      </c>
      <c r="G64">
        <v>152</v>
      </c>
      <c r="H64">
        <v>66</v>
      </c>
      <c r="I64">
        <v>15</v>
      </c>
      <c r="J64" s="3">
        <v>0.93600000000000005</v>
      </c>
    </row>
    <row r="65" spans="1:10" x14ac:dyDescent="0.25">
      <c r="A65" t="s">
        <v>91</v>
      </c>
      <c r="B65" t="s">
        <v>85</v>
      </c>
      <c r="C65" s="5">
        <f>H65/F65</f>
        <v>0.29815739107591849</v>
      </c>
      <c r="D65" s="4">
        <f>F65/E65*100000</f>
        <v>5091.0862525195598</v>
      </c>
      <c r="E65" s="4">
        <v>523405</v>
      </c>
      <c r="F65" s="2">
        <v>26647</v>
      </c>
      <c r="G65" s="2">
        <v>17161</v>
      </c>
      <c r="H65" s="2">
        <v>7945</v>
      </c>
      <c r="I65" s="2">
        <v>1541</v>
      </c>
      <c r="J65" s="3">
        <v>0.94199999999999995</v>
      </c>
    </row>
    <row r="66" spans="1:10" x14ac:dyDescent="0.25">
      <c r="A66" t="s">
        <v>91</v>
      </c>
      <c r="B66" t="s">
        <v>86</v>
      </c>
      <c r="C66" s="5">
        <f>H66/F66</f>
        <v>0.33163265306122447</v>
      </c>
      <c r="D66" s="4">
        <f>F66/E66*100000</f>
        <v>614.24676423579558</v>
      </c>
      <c r="E66" s="4">
        <v>31909</v>
      </c>
      <c r="F66">
        <v>196</v>
      </c>
      <c r="G66">
        <v>108</v>
      </c>
      <c r="H66">
        <v>65</v>
      </c>
      <c r="I66">
        <v>23</v>
      </c>
      <c r="J66" s="3">
        <v>0.88300000000000001</v>
      </c>
    </row>
    <row r="67" spans="1:10" x14ac:dyDescent="0.25">
      <c r="A67" t="s">
        <v>91</v>
      </c>
      <c r="B67" t="s">
        <v>87</v>
      </c>
      <c r="C67" s="5">
        <f>H67/F67</f>
        <v>0.453125</v>
      </c>
      <c r="D67" s="4">
        <f>F67/E67*100000</f>
        <v>98.007687477986565</v>
      </c>
      <c r="E67" s="4">
        <v>65301</v>
      </c>
      <c r="F67">
        <v>64</v>
      </c>
      <c r="G67">
        <v>34</v>
      </c>
      <c r="H67">
        <v>29</v>
      </c>
      <c r="I67">
        <v>1</v>
      </c>
      <c r="J67" s="3">
        <v>0.98399999999999999</v>
      </c>
    </row>
    <row r="68" spans="1:10" x14ac:dyDescent="0.25">
      <c r="A68" t="s">
        <v>91</v>
      </c>
      <c r="B68" t="s">
        <v>88</v>
      </c>
      <c r="C68" s="5">
        <f>H68/F68</f>
        <v>0.35294117647058826</v>
      </c>
      <c r="D68" s="4">
        <f>F68/E68*100000</f>
        <v>136.08164898939364</v>
      </c>
      <c r="E68" s="4">
        <v>24985</v>
      </c>
      <c r="F68">
        <v>34</v>
      </c>
      <c r="G68">
        <v>21</v>
      </c>
      <c r="H68">
        <v>12</v>
      </c>
      <c r="I68">
        <v>1</v>
      </c>
      <c r="J68" s="3">
        <v>0.97099999999999997</v>
      </c>
    </row>
    <row r="69" spans="1:10" x14ac:dyDescent="0.25">
      <c r="B69" t="s">
        <v>89</v>
      </c>
      <c r="C69" s="5">
        <f>H69/F69</f>
        <v>0.29799711295561171</v>
      </c>
      <c r="F69" s="2">
        <v>11084</v>
      </c>
      <c r="G69" s="2">
        <v>4755</v>
      </c>
      <c r="H69" s="2">
        <v>3303</v>
      </c>
      <c r="I69" s="2">
        <v>3026</v>
      </c>
      <c r="J69" s="3">
        <v>0.72699999999999998</v>
      </c>
    </row>
    <row r="70" spans="1:10" x14ac:dyDescent="0.25">
      <c r="B70" t="s">
        <v>90</v>
      </c>
      <c r="C70" s="5">
        <f>H70/F70</f>
        <v>0.31608442050048685</v>
      </c>
      <c r="F70" s="2">
        <v>978767</v>
      </c>
      <c r="G70" s="2">
        <v>576881</v>
      </c>
      <c r="H70" s="2">
        <v>309373</v>
      </c>
      <c r="I70" s="2">
        <v>92513</v>
      </c>
      <c r="J70" s="3">
        <v>0.90500000000000003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4"/>
  <sheetViews>
    <sheetView workbookViewId="0">
      <selection activeCell="A2" sqref="A2"/>
    </sheetView>
  </sheetViews>
  <sheetFormatPr defaultRowHeight="15" x14ac:dyDescent="0.25"/>
  <cols>
    <col min="1" max="1" width="52.7109375" bestFit="1" customWidth="1"/>
    <col min="2" max="2" width="81.140625" bestFit="1" customWidth="1"/>
    <col min="3" max="3" width="50.7109375" bestFit="1" customWidth="1"/>
    <col min="4" max="5" width="11.42578125" bestFit="1" customWidth="1"/>
    <col min="6" max="6" width="14.7109375" bestFit="1" customWidth="1"/>
    <col min="7" max="7" width="11.42578125" bestFit="1" customWidth="1"/>
    <col min="8" max="8" width="11.140625" bestFit="1" customWidth="1"/>
    <col min="11" max="11" width="50.7109375" bestFit="1" customWidth="1"/>
    <col min="12" max="12" width="17.7109375" bestFit="1" customWidth="1"/>
    <col min="15" max="15" width="14.7109375" bestFit="1" customWidth="1"/>
  </cols>
  <sheetData>
    <row r="1" spans="1:16" x14ac:dyDescent="0.25">
      <c r="A1" t="s">
        <v>1663</v>
      </c>
      <c r="B1" t="s">
        <v>1662</v>
      </c>
      <c r="C1" t="s">
        <v>1661</v>
      </c>
      <c r="D1" t="s">
        <v>1660</v>
      </c>
      <c r="E1" t="s">
        <v>1659</v>
      </c>
      <c r="F1" t="s">
        <v>1658</v>
      </c>
      <c r="G1" t="s">
        <v>1657</v>
      </c>
      <c r="H1" t="s">
        <v>1656</v>
      </c>
      <c r="N1" s="8" t="s">
        <v>1655</v>
      </c>
    </row>
    <row r="2" spans="1:16" x14ac:dyDescent="0.25">
      <c r="A2" s="7" t="s">
        <v>1654</v>
      </c>
      <c r="B2" s="7" t="s">
        <v>101</v>
      </c>
      <c r="C2" s="7" t="s">
        <v>101</v>
      </c>
      <c r="D2" s="7" t="s">
        <v>101</v>
      </c>
      <c r="E2" s="7" t="s">
        <v>101</v>
      </c>
      <c r="F2" s="7" t="s">
        <v>101</v>
      </c>
      <c r="G2" s="7" t="s">
        <v>101</v>
      </c>
      <c r="H2" s="7" t="s">
        <v>101</v>
      </c>
      <c r="J2" s="8" t="s">
        <v>13</v>
      </c>
      <c r="K2" s="8" t="s">
        <v>14</v>
      </c>
      <c r="L2" s="8" t="s">
        <v>1653</v>
      </c>
      <c r="N2" s="8">
        <f>SUM(L3:L69)</f>
        <v>481</v>
      </c>
    </row>
    <row r="3" spans="1:16" x14ac:dyDescent="0.25">
      <c r="A3" s="7" t="s">
        <v>1652</v>
      </c>
      <c r="B3" s="7" t="s">
        <v>1651</v>
      </c>
      <c r="C3" s="7" t="s">
        <v>278</v>
      </c>
      <c r="D3" s="7" t="s">
        <v>101</v>
      </c>
      <c r="E3" s="7" t="s">
        <v>805</v>
      </c>
      <c r="F3" s="7" t="s">
        <v>276</v>
      </c>
      <c r="G3" s="7" t="s">
        <v>805</v>
      </c>
      <c r="H3" s="7" t="s">
        <v>97</v>
      </c>
      <c r="J3" t="s">
        <v>91</v>
      </c>
      <c r="K3" t="s">
        <v>278</v>
      </c>
      <c r="L3">
        <f>COUNTIF(C$3:C$514,"="&amp;K3)</f>
        <v>10</v>
      </c>
      <c r="M3">
        <f>L3/P3*100000</f>
        <v>3.8461094679676773</v>
      </c>
      <c r="O3" t="s">
        <v>22</v>
      </c>
      <c r="P3" s="4">
        <f>VLOOKUP(O3,'[1]FL COUNTIES'!$A$4:$U$70,21,FALSE)</f>
        <v>260003</v>
      </c>
    </row>
    <row r="4" spans="1:16" x14ac:dyDescent="0.25">
      <c r="A4" s="7" t="s">
        <v>1650</v>
      </c>
      <c r="B4" s="7" t="s">
        <v>1649</v>
      </c>
      <c r="C4" s="7" t="s">
        <v>278</v>
      </c>
      <c r="D4" s="7" t="s">
        <v>101</v>
      </c>
      <c r="E4" s="7" t="s">
        <v>1648</v>
      </c>
      <c r="F4" s="7" t="s">
        <v>276</v>
      </c>
      <c r="G4" s="7" t="s">
        <v>778</v>
      </c>
      <c r="H4" s="7" t="s">
        <v>97</v>
      </c>
      <c r="J4" t="s">
        <v>91</v>
      </c>
      <c r="K4" t="s">
        <v>960</v>
      </c>
      <c r="L4">
        <f>COUNTIF(C$3:C$514,"="&amp;K4)</f>
        <v>2</v>
      </c>
      <c r="M4">
        <f t="shared" ref="M4:M67" si="0">L4/P4*100000</f>
        <v>7.3553749402375788</v>
      </c>
      <c r="O4" t="s">
        <v>23</v>
      </c>
      <c r="P4" s="4">
        <f>VLOOKUP(O4,'[1]FL COUNTIES'!$A$4:$U$70,21,FALSE)</f>
        <v>27191</v>
      </c>
    </row>
    <row r="5" spans="1:16" x14ac:dyDescent="0.25">
      <c r="A5" s="7" t="s">
        <v>101</v>
      </c>
      <c r="B5" s="7" t="s">
        <v>1190</v>
      </c>
      <c r="C5" s="7" t="s">
        <v>101</v>
      </c>
      <c r="D5" s="7" t="s">
        <v>101</v>
      </c>
      <c r="E5" s="7" t="s">
        <v>101</v>
      </c>
      <c r="F5" s="7" t="s">
        <v>101</v>
      </c>
      <c r="G5" s="7" t="s">
        <v>101</v>
      </c>
      <c r="H5" s="7" t="s">
        <v>101</v>
      </c>
      <c r="J5" t="s">
        <v>91</v>
      </c>
      <c r="K5" t="s">
        <v>456</v>
      </c>
      <c r="L5">
        <f>COUNTIF(C$3:C$514,"="&amp;K5)</f>
        <v>8</v>
      </c>
      <c r="M5">
        <f t="shared" si="0"/>
        <v>4.4737725086679339</v>
      </c>
      <c r="O5" t="s">
        <v>24</v>
      </c>
      <c r="P5" s="4">
        <f>VLOOKUP(O5,'[1]FL COUNTIES'!$A$4:$U$70,21,FALSE)</f>
        <v>178820</v>
      </c>
    </row>
    <row r="6" spans="1:16" x14ac:dyDescent="0.25">
      <c r="A6" s="7" t="s">
        <v>1647</v>
      </c>
      <c r="B6" s="7" t="s">
        <v>1646</v>
      </c>
      <c r="C6" s="7" t="s">
        <v>123</v>
      </c>
      <c r="D6" s="7" t="s">
        <v>1645</v>
      </c>
      <c r="E6" s="7" t="s">
        <v>483</v>
      </c>
      <c r="F6" s="7" t="s">
        <v>122</v>
      </c>
      <c r="G6" s="7" t="s">
        <v>1644</v>
      </c>
      <c r="H6" s="7" t="s">
        <v>97</v>
      </c>
      <c r="J6" t="s">
        <v>91</v>
      </c>
      <c r="K6" t="s">
        <v>412</v>
      </c>
      <c r="L6">
        <f>COUNTIF(C$3:C$514,"="&amp;K6)</f>
        <v>5</v>
      </c>
      <c r="M6">
        <f t="shared" si="0"/>
        <v>18.088416178279431</v>
      </c>
      <c r="O6" t="s">
        <v>25</v>
      </c>
      <c r="P6" s="4">
        <f>VLOOKUP(O6,'[1]FL COUNTIES'!$A$4:$U$70,21,FALSE)</f>
        <v>27642</v>
      </c>
    </row>
    <row r="7" spans="1:16" x14ac:dyDescent="0.25">
      <c r="A7" s="7" t="s">
        <v>1643</v>
      </c>
      <c r="B7" s="7" t="s">
        <v>1642</v>
      </c>
      <c r="C7" s="7" t="s">
        <v>163</v>
      </c>
      <c r="D7" s="7" t="s">
        <v>922</v>
      </c>
      <c r="E7" s="7" t="s">
        <v>230</v>
      </c>
      <c r="F7" s="7" t="s">
        <v>161</v>
      </c>
      <c r="G7" s="7" t="s">
        <v>230</v>
      </c>
      <c r="H7" s="7" t="s">
        <v>97</v>
      </c>
      <c r="J7" t="s">
        <v>91</v>
      </c>
      <c r="K7" t="s">
        <v>233</v>
      </c>
      <c r="L7">
        <f>COUNTIF(C$3:C$514,"="&amp;K7)</f>
        <v>18</v>
      </c>
      <c r="M7">
        <f t="shared" si="0"/>
        <v>3.1292864705299448</v>
      </c>
      <c r="O7" t="s">
        <v>26</v>
      </c>
      <c r="P7" s="4">
        <f>VLOOKUP(O7,'[1]FL COUNTIES'!$A$4:$U$70,21,FALSE)</f>
        <v>575211</v>
      </c>
    </row>
    <row r="8" spans="1:16" x14ac:dyDescent="0.25">
      <c r="A8" s="7" t="s">
        <v>1641</v>
      </c>
      <c r="B8" s="7" t="s">
        <v>1640</v>
      </c>
      <c r="C8" s="7" t="s">
        <v>1516</v>
      </c>
      <c r="D8" s="7" t="s">
        <v>101</v>
      </c>
      <c r="E8" s="7" t="s">
        <v>113</v>
      </c>
      <c r="F8" s="7" t="s">
        <v>99</v>
      </c>
      <c r="G8" s="7" t="s">
        <v>1639</v>
      </c>
      <c r="H8" s="7" t="s">
        <v>97</v>
      </c>
      <c r="J8" t="s">
        <v>91</v>
      </c>
      <c r="K8" t="s">
        <v>183</v>
      </c>
      <c r="L8">
        <f>COUNTIF(C$3:C$514,"="&amp;K8)+1</f>
        <v>33</v>
      </c>
      <c r="M8">
        <f t="shared" si="0"/>
        <v>1.7609673580686989</v>
      </c>
      <c r="O8" t="s">
        <v>27</v>
      </c>
      <c r="P8" s="4">
        <f>VLOOKUP(O8,'[1]FL COUNTIES'!$A$4:$U$70,21,FALSE)</f>
        <v>1873970</v>
      </c>
    </row>
    <row r="9" spans="1:16" x14ac:dyDescent="0.25">
      <c r="A9" s="7" t="s">
        <v>1638</v>
      </c>
      <c r="B9" s="7" t="s">
        <v>1637</v>
      </c>
      <c r="C9" s="7" t="s">
        <v>667</v>
      </c>
      <c r="D9" s="7" t="s">
        <v>101</v>
      </c>
      <c r="E9" s="7" t="s">
        <v>1636</v>
      </c>
      <c r="F9" s="7" t="s">
        <v>231</v>
      </c>
      <c r="G9" s="7" t="s">
        <v>341</v>
      </c>
      <c r="H9" s="7" t="s">
        <v>97</v>
      </c>
      <c r="J9" t="s">
        <v>91</v>
      </c>
      <c r="K9" t="s">
        <v>1516</v>
      </c>
      <c r="L9">
        <f>COUNTIF(C$3:C$514,"="&amp;K9)</f>
        <v>3</v>
      </c>
      <c r="M9">
        <f t="shared" si="0"/>
        <v>19.998666755549628</v>
      </c>
      <c r="O9" t="s">
        <v>28</v>
      </c>
      <c r="P9" s="4">
        <f>VLOOKUP(O9,'[1]FL COUNTIES'!$A$4:$U$70,21,FALSE)</f>
        <v>15001</v>
      </c>
    </row>
    <row r="10" spans="1:16" x14ac:dyDescent="0.25">
      <c r="A10" s="7" t="s">
        <v>1635</v>
      </c>
      <c r="B10" s="7" t="s">
        <v>1634</v>
      </c>
      <c r="C10" s="7" t="s">
        <v>1291</v>
      </c>
      <c r="D10" s="7" t="s">
        <v>1499</v>
      </c>
      <c r="E10" s="7" t="s">
        <v>1289</v>
      </c>
      <c r="F10" s="7" t="s">
        <v>841</v>
      </c>
      <c r="G10" s="7" t="s">
        <v>1289</v>
      </c>
      <c r="H10" s="7" t="s">
        <v>97</v>
      </c>
      <c r="J10" t="s">
        <v>91</v>
      </c>
      <c r="K10" t="s">
        <v>565</v>
      </c>
      <c r="L10">
        <f>COUNTIF(C$3:C$514,"="&amp;K10)</f>
        <v>2</v>
      </c>
      <c r="M10">
        <f t="shared" si="0"/>
        <v>1.1579434923575729</v>
      </c>
      <c r="O10" t="s">
        <v>29</v>
      </c>
      <c r="P10" s="4">
        <f>VLOOKUP(O10,'[1]FL COUNTIES'!$A$4:$U$70,21,FALSE)</f>
        <v>172720</v>
      </c>
    </row>
    <row r="11" spans="1:16" x14ac:dyDescent="0.25">
      <c r="A11" s="7" t="s">
        <v>1633</v>
      </c>
      <c r="B11" s="7" t="s">
        <v>1632</v>
      </c>
      <c r="C11" s="7" t="s">
        <v>102</v>
      </c>
      <c r="D11" s="7" t="s">
        <v>174</v>
      </c>
      <c r="E11" s="7" t="s">
        <v>107</v>
      </c>
      <c r="F11" s="7" t="s">
        <v>112</v>
      </c>
      <c r="G11" s="7" t="s">
        <v>107</v>
      </c>
      <c r="H11" s="7" t="s">
        <v>97</v>
      </c>
      <c r="J11" t="s">
        <v>91</v>
      </c>
      <c r="K11" t="s">
        <v>1125</v>
      </c>
      <c r="L11">
        <f>COUNTIF(C$3:C$514,"="&amp;K11)</f>
        <v>3</v>
      </c>
      <c r="M11">
        <f t="shared" si="0"/>
        <v>2.086216368453627</v>
      </c>
      <c r="O11" t="s">
        <v>30</v>
      </c>
      <c r="P11" s="4">
        <f>VLOOKUP(O11,'[1]FL COUNTIES'!$A$4:$U$70,21,FALSE)</f>
        <v>143801</v>
      </c>
    </row>
    <row r="12" spans="1:16" x14ac:dyDescent="0.25">
      <c r="A12" s="7" t="s">
        <v>1631</v>
      </c>
      <c r="B12" s="7" t="s">
        <v>1630</v>
      </c>
      <c r="C12" s="7" t="s">
        <v>1375</v>
      </c>
      <c r="D12" s="7" t="s">
        <v>371</v>
      </c>
      <c r="E12" s="7" t="s">
        <v>1374</v>
      </c>
      <c r="F12" s="7" t="s">
        <v>140</v>
      </c>
      <c r="G12" s="7" t="s">
        <v>1374</v>
      </c>
      <c r="H12" s="7" t="s">
        <v>97</v>
      </c>
      <c r="J12" t="s">
        <v>91</v>
      </c>
      <c r="K12" t="s">
        <v>635</v>
      </c>
      <c r="L12">
        <f>COUNTIF(C$3:C$514,"="&amp;K12)</f>
        <v>5</v>
      </c>
      <c r="M12">
        <f t="shared" si="0"/>
        <v>2.3975180892739836</v>
      </c>
      <c r="O12" t="s">
        <v>31</v>
      </c>
      <c r="P12" s="4">
        <f>VLOOKUP(O12,'[1]FL COUNTIES'!$A$4:$U$70,21,FALSE)</f>
        <v>208549</v>
      </c>
    </row>
    <row r="13" spans="1:16" x14ac:dyDescent="0.25">
      <c r="A13" s="7" t="s">
        <v>1629</v>
      </c>
      <c r="B13" s="7" t="s">
        <v>1628</v>
      </c>
      <c r="C13" s="7" t="s">
        <v>278</v>
      </c>
      <c r="D13" s="7" t="s">
        <v>101</v>
      </c>
      <c r="E13" s="7" t="s">
        <v>1627</v>
      </c>
      <c r="F13" s="7" t="s">
        <v>276</v>
      </c>
      <c r="G13" s="7" t="s">
        <v>1626</v>
      </c>
      <c r="H13" s="7" t="s">
        <v>97</v>
      </c>
      <c r="J13" t="s">
        <v>91</v>
      </c>
      <c r="K13" t="s">
        <v>824</v>
      </c>
      <c r="L13">
        <f>COUNTIF(C$3:C$514,"="&amp;K13)+1</f>
        <v>5</v>
      </c>
      <c r="M13">
        <f t="shared" si="0"/>
        <v>1.3987187736033793</v>
      </c>
      <c r="O13" t="s">
        <v>32</v>
      </c>
      <c r="P13" s="4">
        <f>VLOOKUP(O13,'[1]FL COUNTIES'!$A$4:$U$70,21,FALSE)</f>
        <v>357470</v>
      </c>
    </row>
    <row r="14" spans="1:16" x14ac:dyDescent="0.25">
      <c r="A14" s="7" t="s">
        <v>1625</v>
      </c>
      <c r="B14" s="7" t="s">
        <v>1624</v>
      </c>
      <c r="C14" s="7" t="s">
        <v>322</v>
      </c>
      <c r="D14" s="7" t="s">
        <v>1623</v>
      </c>
      <c r="E14" s="7" t="s">
        <v>478</v>
      </c>
      <c r="F14" s="7" t="s">
        <v>320</v>
      </c>
      <c r="G14" s="7" t="s">
        <v>1622</v>
      </c>
      <c r="H14" s="7" t="s">
        <v>97</v>
      </c>
      <c r="J14" t="s">
        <v>91</v>
      </c>
      <c r="K14" t="s">
        <v>1057</v>
      </c>
      <c r="L14">
        <f>COUNTIF(C$3:C$514,"="&amp;K14)</f>
        <v>3</v>
      </c>
      <c r="M14">
        <f t="shared" si="0"/>
        <v>4.3514207388712416</v>
      </c>
      <c r="O14" t="s">
        <v>33</v>
      </c>
      <c r="P14" s="4">
        <f>VLOOKUP(O14,'[1]FL COUNTIES'!$A$4:$U$70,21,FALSE)</f>
        <v>68943</v>
      </c>
    </row>
    <row r="15" spans="1:16" x14ac:dyDescent="0.25">
      <c r="A15" s="7" t="s">
        <v>1621</v>
      </c>
      <c r="B15" s="7" t="s">
        <v>1620</v>
      </c>
      <c r="C15" s="7" t="s">
        <v>815</v>
      </c>
      <c r="D15" s="7" t="s">
        <v>300</v>
      </c>
      <c r="E15" s="7" t="s">
        <v>347</v>
      </c>
      <c r="F15" s="7" t="s">
        <v>814</v>
      </c>
      <c r="G15" s="7" t="s">
        <v>347</v>
      </c>
      <c r="H15" s="7" t="s">
        <v>97</v>
      </c>
      <c r="J15" t="s">
        <v>91</v>
      </c>
      <c r="K15" t="s">
        <v>1375</v>
      </c>
      <c r="L15">
        <f>COUNTIF(C$3:C$514,"="&amp;K15)</f>
        <v>2</v>
      </c>
      <c r="M15">
        <f t="shared" si="0"/>
        <v>5.6146655063024618</v>
      </c>
      <c r="O15" t="s">
        <v>34</v>
      </c>
      <c r="P15" s="4">
        <f>VLOOKUP(O15,'[1]FL COUNTIES'!$A$4:$U$70,21,FALSE)</f>
        <v>35621</v>
      </c>
    </row>
    <row r="16" spans="1:16" x14ac:dyDescent="0.25">
      <c r="A16" s="7" t="s">
        <v>1619</v>
      </c>
      <c r="B16" s="7" t="s">
        <v>1618</v>
      </c>
      <c r="C16" s="7" t="s">
        <v>221</v>
      </c>
      <c r="D16" s="7" t="s">
        <v>295</v>
      </c>
      <c r="E16" s="7" t="s">
        <v>757</v>
      </c>
      <c r="F16" s="7" t="s">
        <v>219</v>
      </c>
      <c r="G16" s="7" t="s">
        <v>757</v>
      </c>
      <c r="H16" s="7" t="s">
        <v>97</v>
      </c>
      <c r="J16" t="s">
        <v>91</v>
      </c>
      <c r="K16" t="s">
        <v>1161</v>
      </c>
      <c r="L16">
        <f>COUNTIF(C$3:C$514,"="&amp;K16)</f>
        <v>3</v>
      </c>
      <c r="M16">
        <f t="shared" si="0"/>
        <v>17.936147315556621</v>
      </c>
      <c r="O16" t="s">
        <v>35</v>
      </c>
      <c r="P16" s="4">
        <f>VLOOKUP(O16,'[1]FL COUNTIES'!$A$4:$U$70,21,FALSE)</f>
        <v>16726</v>
      </c>
    </row>
    <row r="17" spans="1:16" x14ac:dyDescent="0.25">
      <c r="A17" s="7" t="s">
        <v>1617</v>
      </c>
      <c r="B17" s="7" t="s">
        <v>1616</v>
      </c>
      <c r="C17" s="7" t="s">
        <v>129</v>
      </c>
      <c r="D17" s="7" t="s">
        <v>147</v>
      </c>
      <c r="E17" s="7" t="s">
        <v>1615</v>
      </c>
      <c r="F17" s="7" t="s">
        <v>127</v>
      </c>
      <c r="G17" s="7" t="s">
        <v>1615</v>
      </c>
      <c r="H17" s="7" t="s">
        <v>97</v>
      </c>
      <c r="J17" t="s">
        <v>91</v>
      </c>
      <c r="K17" t="s">
        <v>815</v>
      </c>
      <c r="L17">
        <f>COUNTIF(C$3:C$514,"="&amp;K17)</f>
        <v>5</v>
      </c>
      <c r="M17">
        <f t="shared" si="0"/>
        <v>0.53372558605737985</v>
      </c>
      <c r="O17" t="s">
        <v>36</v>
      </c>
      <c r="P17" s="4">
        <f>VLOOKUP(O17,'[1]FL COUNTIES'!$A$4:$U$70,21,FALSE)</f>
        <v>936811</v>
      </c>
    </row>
    <row r="18" spans="1:16" x14ac:dyDescent="0.25">
      <c r="A18" s="7" t="s">
        <v>1614</v>
      </c>
      <c r="B18" s="7" t="s">
        <v>1613</v>
      </c>
      <c r="C18" s="7" t="s">
        <v>227</v>
      </c>
      <c r="D18" s="7" t="s">
        <v>101</v>
      </c>
      <c r="E18" s="7" t="s">
        <v>618</v>
      </c>
      <c r="F18" s="7" t="s">
        <v>290</v>
      </c>
      <c r="G18" s="7" t="s">
        <v>1612</v>
      </c>
      <c r="H18" s="7" t="s">
        <v>97</v>
      </c>
      <c r="J18" t="s">
        <v>91</v>
      </c>
      <c r="K18" t="s">
        <v>628</v>
      </c>
      <c r="L18">
        <f>COUNTIF(C$3:C$514,"="&amp;K18)</f>
        <v>4</v>
      </c>
      <c r="M18">
        <f t="shared" si="0"/>
        <v>1.2764015686975281</v>
      </c>
      <c r="O18" t="s">
        <v>37</v>
      </c>
      <c r="P18" s="4">
        <f>VLOOKUP(O18,'[1]FL COUNTIES'!$A$4:$U$70,21,FALSE)</f>
        <v>313381</v>
      </c>
    </row>
    <row r="19" spans="1:16" x14ac:dyDescent="0.25">
      <c r="A19" s="7" t="s">
        <v>101</v>
      </c>
      <c r="B19" s="7" t="s">
        <v>1611</v>
      </c>
      <c r="C19" s="7" t="s">
        <v>101</v>
      </c>
      <c r="D19" s="7" t="s">
        <v>101</v>
      </c>
      <c r="E19" s="7" t="s">
        <v>101</v>
      </c>
      <c r="F19" s="7" t="s">
        <v>101</v>
      </c>
      <c r="G19" s="7" t="s">
        <v>101</v>
      </c>
      <c r="H19" s="7" t="s">
        <v>101</v>
      </c>
      <c r="J19" t="s">
        <v>91</v>
      </c>
      <c r="K19" t="s">
        <v>684</v>
      </c>
      <c r="L19">
        <f>COUNTIF(C$3:C$514,"="&amp;K19)+2</f>
        <v>6</v>
      </c>
      <c r="M19">
        <f t="shared" si="0"/>
        <v>5.7057542531643159</v>
      </c>
      <c r="O19" t="s">
        <v>38</v>
      </c>
      <c r="P19" s="4">
        <f>VLOOKUP(O19,'[1]FL COUNTIES'!$A$4:$U$70,21,FALSE)</f>
        <v>105157</v>
      </c>
    </row>
    <row r="20" spans="1:16" x14ac:dyDescent="0.25">
      <c r="A20" s="7" t="s">
        <v>1610</v>
      </c>
      <c r="B20" s="7" t="s">
        <v>1609</v>
      </c>
      <c r="C20" s="7" t="s">
        <v>508</v>
      </c>
      <c r="D20" s="7" t="s">
        <v>101</v>
      </c>
      <c r="E20" s="7" t="s">
        <v>507</v>
      </c>
      <c r="F20" s="7" t="s">
        <v>507</v>
      </c>
      <c r="G20" s="7" t="s">
        <v>507</v>
      </c>
      <c r="H20" s="7" t="s">
        <v>97</v>
      </c>
      <c r="J20" t="s">
        <v>91</v>
      </c>
      <c r="K20" t="s">
        <v>1291</v>
      </c>
      <c r="L20">
        <f>COUNTIF(C$3:C$514,"="&amp;K20)</f>
        <v>3</v>
      </c>
      <c r="M20">
        <f t="shared" si="0"/>
        <v>24.669023928953212</v>
      </c>
      <c r="O20" t="s">
        <v>39</v>
      </c>
      <c r="P20" s="4">
        <f>VLOOKUP(O20,'[1]FL COUNTIES'!$A$4:$U$70,21,FALSE)</f>
        <v>12161</v>
      </c>
    </row>
    <row r="21" spans="1:16" x14ac:dyDescent="0.25">
      <c r="A21" s="7" t="s">
        <v>1608</v>
      </c>
      <c r="B21" s="7" t="s">
        <v>1607</v>
      </c>
      <c r="C21" s="7" t="s">
        <v>960</v>
      </c>
      <c r="D21" s="7" t="s">
        <v>1606</v>
      </c>
      <c r="E21" s="7" t="s">
        <v>982</v>
      </c>
      <c r="F21" s="7" t="s">
        <v>958</v>
      </c>
      <c r="G21" s="7" t="s">
        <v>982</v>
      </c>
      <c r="H21" s="7" t="s">
        <v>97</v>
      </c>
      <c r="J21" t="s">
        <v>91</v>
      </c>
      <c r="K21" t="s">
        <v>557</v>
      </c>
      <c r="L21">
        <f>COUNTIF(C$3:C$514,"="&amp;K21)</f>
        <v>7</v>
      </c>
      <c r="M21">
        <f t="shared" si="0"/>
        <v>14.503864243830677</v>
      </c>
      <c r="O21" t="s">
        <v>40</v>
      </c>
      <c r="P21" s="4">
        <f>VLOOKUP(O21,'[1]FL COUNTIES'!$A$4:$U$70,21,FALSE)</f>
        <v>48263</v>
      </c>
    </row>
    <row r="22" spans="1:16" x14ac:dyDescent="0.25">
      <c r="A22" s="7" t="s">
        <v>1605</v>
      </c>
      <c r="B22" s="7" t="s">
        <v>1604</v>
      </c>
      <c r="C22" s="7" t="s">
        <v>227</v>
      </c>
      <c r="D22" s="7" t="s">
        <v>101</v>
      </c>
      <c r="E22" s="7" t="s">
        <v>224</v>
      </c>
      <c r="F22" s="7" t="s">
        <v>290</v>
      </c>
      <c r="G22" s="7" t="s">
        <v>224</v>
      </c>
      <c r="H22" s="7" t="s">
        <v>97</v>
      </c>
      <c r="J22" t="s">
        <v>91</v>
      </c>
      <c r="K22" t="s">
        <v>329</v>
      </c>
      <c r="L22">
        <f>COUNTIF(C$3:C$514,"="&amp;K22)+1</f>
        <v>3</v>
      </c>
      <c r="M22">
        <f t="shared" si="0"/>
        <v>17.417556897352533</v>
      </c>
      <c r="O22" t="s">
        <v>41</v>
      </c>
      <c r="P22" s="4">
        <f>VLOOKUP(O22,'[1]FL COUNTIES'!$A$4:$U$70,21,FALSE)</f>
        <v>17224</v>
      </c>
    </row>
    <row r="23" spans="1:16" x14ac:dyDescent="0.25">
      <c r="A23" s="7" t="s">
        <v>1603</v>
      </c>
      <c r="B23" s="7" t="s">
        <v>1602</v>
      </c>
      <c r="C23" s="7" t="s">
        <v>815</v>
      </c>
      <c r="D23" s="7" t="s">
        <v>1601</v>
      </c>
      <c r="E23" s="7" t="s">
        <v>814</v>
      </c>
      <c r="F23" s="7" t="s">
        <v>225</v>
      </c>
      <c r="G23" s="7" t="s">
        <v>1600</v>
      </c>
      <c r="H23" s="7" t="s">
        <v>97</v>
      </c>
      <c r="J23" t="s">
        <v>91</v>
      </c>
      <c r="K23" t="s">
        <v>834</v>
      </c>
      <c r="L23">
        <f>COUNTIF(C$3:C$514,"="&amp;K23)</f>
        <v>2</v>
      </c>
      <c r="M23">
        <f t="shared" si="0"/>
        <v>15.282341254680217</v>
      </c>
      <c r="O23" t="s">
        <v>42</v>
      </c>
      <c r="P23" s="4">
        <f>VLOOKUP(O23,'[1]FL COUNTIES'!$A$4:$U$70,21,FALSE)</f>
        <v>13087</v>
      </c>
    </row>
    <row r="24" spans="1:16" x14ac:dyDescent="0.25">
      <c r="A24" s="7" t="s">
        <v>1599</v>
      </c>
      <c r="B24" s="7" t="s">
        <v>1598</v>
      </c>
      <c r="C24" s="7" t="s">
        <v>129</v>
      </c>
      <c r="D24" s="7" t="s">
        <v>191</v>
      </c>
      <c r="E24" s="7" t="s">
        <v>1597</v>
      </c>
      <c r="F24" s="7" t="s">
        <v>127</v>
      </c>
      <c r="G24" s="7" t="s">
        <v>1597</v>
      </c>
      <c r="H24" s="7" t="s">
        <v>97</v>
      </c>
      <c r="J24" t="s">
        <v>91</v>
      </c>
      <c r="K24" t="s">
        <v>201</v>
      </c>
      <c r="L24">
        <f>COUNTIF(C$3:C$514,"="&amp;K24)</f>
        <v>3</v>
      </c>
      <c r="M24">
        <f t="shared" si="0"/>
        <v>18.408296005399766</v>
      </c>
      <c r="O24" t="s">
        <v>43</v>
      </c>
      <c r="P24" s="4">
        <f>VLOOKUP(O24,'[1]FL COUNTIES'!$A$4:$U$70,21,FALSE)</f>
        <v>16297</v>
      </c>
    </row>
    <row r="25" spans="1:16" x14ac:dyDescent="0.25">
      <c r="A25" s="7" t="s">
        <v>1596</v>
      </c>
      <c r="B25" s="7" t="s">
        <v>1595</v>
      </c>
      <c r="C25" s="7" t="s">
        <v>123</v>
      </c>
      <c r="D25" s="7" t="s">
        <v>101</v>
      </c>
      <c r="E25" s="7" t="s">
        <v>122</v>
      </c>
      <c r="F25" s="7" t="s">
        <v>482</v>
      </c>
      <c r="G25" s="7" t="s">
        <v>1594</v>
      </c>
      <c r="H25" s="7" t="s">
        <v>97</v>
      </c>
      <c r="J25" t="s">
        <v>91</v>
      </c>
      <c r="K25" t="s">
        <v>118</v>
      </c>
      <c r="L25">
        <f>COUNTIF(C$3:C$514,"="&amp;K25)</f>
        <v>4</v>
      </c>
      <c r="M25">
        <f t="shared" si="0"/>
        <v>27.279547159517154</v>
      </c>
      <c r="O25" t="s">
        <v>44</v>
      </c>
      <c r="P25" s="4">
        <f>VLOOKUP(O25,'[1]FL COUNTIES'!$A$4:$U$70,21,FALSE)</f>
        <v>14663</v>
      </c>
    </row>
    <row r="26" spans="1:16" x14ac:dyDescent="0.25">
      <c r="A26" s="7" t="s">
        <v>1593</v>
      </c>
      <c r="B26" s="7" t="s">
        <v>1592</v>
      </c>
      <c r="C26" s="7" t="s">
        <v>456</v>
      </c>
      <c r="D26" s="7" t="s">
        <v>504</v>
      </c>
      <c r="E26" s="7" t="s">
        <v>1081</v>
      </c>
      <c r="F26" s="7" t="s">
        <v>455</v>
      </c>
      <c r="G26" s="7" t="s">
        <v>1081</v>
      </c>
      <c r="H26" s="7" t="s">
        <v>97</v>
      </c>
      <c r="J26" t="s">
        <v>91</v>
      </c>
      <c r="K26" t="s">
        <v>142</v>
      </c>
      <c r="L26">
        <f>COUNTIF(C$3:C$514,"="&amp;K26)</f>
        <v>4</v>
      </c>
      <c r="M26">
        <f t="shared" si="0"/>
        <v>14.58470064901918</v>
      </c>
      <c r="O26" t="s">
        <v>45</v>
      </c>
      <c r="P26" s="4">
        <f>VLOOKUP(O26,'[1]FL COUNTIES'!$A$4:$U$70,21,FALSE)</f>
        <v>27426</v>
      </c>
    </row>
    <row r="27" spans="1:16" x14ac:dyDescent="0.25">
      <c r="A27" s="7" t="s">
        <v>1591</v>
      </c>
      <c r="B27" s="7" t="s">
        <v>1590</v>
      </c>
      <c r="C27" s="7" t="s">
        <v>227</v>
      </c>
      <c r="D27" s="7" t="s">
        <v>101</v>
      </c>
      <c r="E27" s="7" t="s">
        <v>224</v>
      </c>
      <c r="F27" s="7" t="s">
        <v>290</v>
      </c>
      <c r="G27" s="7" t="s">
        <v>224</v>
      </c>
      <c r="H27" s="7" t="s">
        <v>97</v>
      </c>
      <c r="J27" t="s">
        <v>91</v>
      </c>
      <c r="K27" t="s">
        <v>1075</v>
      </c>
      <c r="L27">
        <f>COUNTIF(C$3:C$514,"="&amp;K27)</f>
        <v>3</v>
      </c>
      <c r="M27">
        <f t="shared" si="0"/>
        <v>7.6810814962746763</v>
      </c>
      <c r="O27" t="s">
        <v>46</v>
      </c>
      <c r="P27" s="4">
        <f>VLOOKUP(O27,'[1]FL COUNTIES'!$A$4:$U$70,21,FALSE)</f>
        <v>39057</v>
      </c>
    </row>
    <row r="28" spans="1:16" x14ac:dyDescent="0.25">
      <c r="A28" s="7" t="s">
        <v>1589</v>
      </c>
      <c r="B28" s="7" t="s">
        <v>1588</v>
      </c>
      <c r="C28" s="7" t="s">
        <v>221</v>
      </c>
      <c r="D28" s="7" t="s">
        <v>174</v>
      </c>
      <c r="E28" s="7" t="s">
        <v>466</v>
      </c>
      <c r="F28" s="7" t="s">
        <v>219</v>
      </c>
      <c r="G28" s="7" t="s">
        <v>466</v>
      </c>
      <c r="H28" s="7" t="s">
        <v>97</v>
      </c>
      <c r="J28" t="s">
        <v>91</v>
      </c>
      <c r="K28" t="s">
        <v>248</v>
      </c>
      <c r="L28">
        <f>COUNTIF(C$3:C$514,"="&amp;K28)</f>
        <v>3</v>
      </c>
      <c r="M28">
        <f t="shared" si="0"/>
        <v>1.6494210532103231</v>
      </c>
      <c r="O28" t="s">
        <v>47</v>
      </c>
      <c r="P28" s="4">
        <f>VLOOKUP(O28,'[1]FL COUNTIES'!$A$4:$U$70,21,FALSE)</f>
        <v>181882</v>
      </c>
    </row>
    <row r="29" spans="1:16" x14ac:dyDescent="0.25">
      <c r="A29" s="7" t="s">
        <v>1587</v>
      </c>
      <c r="B29" s="7" t="s">
        <v>1586</v>
      </c>
      <c r="C29" s="7" t="s">
        <v>102</v>
      </c>
      <c r="D29" s="7" t="s">
        <v>174</v>
      </c>
      <c r="E29" s="7" t="s">
        <v>487</v>
      </c>
      <c r="F29" s="7" t="s">
        <v>112</v>
      </c>
      <c r="G29" s="7" t="s">
        <v>487</v>
      </c>
      <c r="H29" s="7" t="s">
        <v>97</v>
      </c>
      <c r="J29" t="s">
        <v>91</v>
      </c>
      <c r="K29" t="s">
        <v>508</v>
      </c>
      <c r="L29">
        <f>COUNTIF(C$3:C$514,"="&amp;K29)</f>
        <v>4</v>
      </c>
      <c r="M29">
        <f t="shared" si="0"/>
        <v>3.9162701443145549</v>
      </c>
      <c r="O29" t="s">
        <v>48</v>
      </c>
      <c r="P29" s="4">
        <f>VLOOKUP(O29,'[1]FL COUNTIES'!$A$4:$U$70,21,FALSE)</f>
        <v>102138</v>
      </c>
    </row>
    <row r="30" spans="1:16" x14ac:dyDescent="0.25">
      <c r="A30" s="7" t="s">
        <v>1585</v>
      </c>
      <c r="B30" s="7" t="s">
        <v>1584</v>
      </c>
      <c r="C30" s="7" t="s">
        <v>335</v>
      </c>
      <c r="D30" s="7" t="s">
        <v>101</v>
      </c>
      <c r="E30" s="7" t="s">
        <v>361</v>
      </c>
      <c r="F30" s="7" t="s">
        <v>333</v>
      </c>
      <c r="G30" s="7" t="s">
        <v>361</v>
      </c>
      <c r="H30" s="7" t="s">
        <v>97</v>
      </c>
      <c r="J30" t="s">
        <v>91</v>
      </c>
      <c r="K30" t="s">
        <v>349</v>
      </c>
      <c r="L30">
        <f>COUNTIF(C$3:C$514,"="&amp;K30)</f>
        <v>4</v>
      </c>
      <c r="M30">
        <f t="shared" si="0"/>
        <v>0.29000175451061477</v>
      </c>
      <c r="O30" t="s">
        <v>49</v>
      </c>
      <c r="P30" s="4">
        <f>VLOOKUP(O30,'[1]FL COUNTIES'!$A$4:$U$70,21,FALSE)</f>
        <v>1379302</v>
      </c>
    </row>
    <row r="31" spans="1:16" x14ac:dyDescent="0.25">
      <c r="A31" s="7" t="s">
        <v>1583</v>
      </c>
      <c r="B31" s="7" t="s">
        <v>1582</v>
      </c>
      <c r="C31" s="7" t="s">
        <v>335</v>
      </c>
      <c r="D31" s="7" t="s">
        <v>300</v>
      </c>
      <c r="E31" s="7" t="s">
        <v>610</v>
      </c>
      <c r="F31" s="7" t="s">
        <v>1022</v>
      </c>
      <c r="G31" s="7" t="s">
        <v>610</v>
      </c>
      <c r="H31" s="7" t="s">
        <v>97</v>
      </c>
      <c r="J31" t="s">
        <v>91</v>
      </c>
      <c r="K31" t="s">
        <v>206</v>
      </c>
      <c r="L31">
        <f>COUNTIF(C$3:C$514,"="&amp;K31)</f>
        <v>6</v>
      </c>
      <c r="M31">
        <f t="shared" si="0"/>
        <v>29.688273132112815</v>
      </c>
      <c r="O31" t="s">
        <v>50</v>
      </c>
      <c r="P31" s="4">
        <f>VLOOKUP(O31,'[1]FL COUNTIES'!$A$4:$U$70,21,FALSE)</f>
        <v>20210</v>
      </c>
    </row>
    <row r="32" spans="1:16" x14ac:dyDescent="0.25">
      <c r="A32" s="7" t="s">
        <v>1581</v>
      </c>
      <c r="B32" s="7" t="s">
        <v>1580</v>
      </c>
      <c r="C32" s="7" t="s">
        <v>335</v>
      </c>
      <c r="D32" s="7" t="s">
        <v>101</v>
      </c>
      <c r="E32" s="7" t="s">
        <v>333</v>
      </c>
      <c r="F32" s="7" t="s">
        <v>333</v>
      </c>
      <c r="G32" s="7" t="s">
        <v>1579</v>
      </c>
      <c r="H32" s="7" t="s">
        <v>97</v>
      </c>
      <c r="J32" t="s">
        <v>91</v>
      </c>
      <c r="K32" t="s">
        <v>296</v>
      </c>
      <c r="L32">
        <f>COUNTIF(C$3:C$514,"="&amp;K32)</f>
        <v>6</v>
      </c>
      <c r="M32">
        <f t="shared" si="0"/>
        <v>4.0278728803318966</v>
      </c>
      <c r="O32" t="s">
        <v>51</v>
      </c>
      <c r="P32" s="4">
        <f>VLOOKUP(O32,'[1]FL COUNTIES'!$A$4:$U$70,21,FALSE)</f>
        <v>148962</v>
      </c>
    </row>
    <row r="33" spans="1:16" x14ac:dyDescent="0.25">
      <c r="A33" s="7" t="s">
        <v>1578</v>
      </c>
      <c r="B33" s="7" t="s">
        <v>1577</v>
      </c>
      <c r="C33" s="7" t="s">
        <v>335</v>
      </c>
      <c r="D33" s="7" t="s">
        <v>1137</v>
      </c>
      <c r="E33" s="7" t="s">
        <v>361</v>
      </c>
      <c r="F33" s="7" t="s">
        <v>1022</v>
      </c>
      <c r="G33" s="7" t="s">
        <v>361</v>
      </c>
      <c r="H33" s="7" t="s">
        <v>97</v>
      </c>
      <c r="J33" t="s">
        <v>91</v>
      </c>
      <c r="K33" t="s">
        <v>123</v>
      </c>
      <c r="L33">
        <f>COUNTIF(C$3:C$514,"="&amp;K33)</f>
        <v>12</v>
      </c>
      <c r="M33">
        <f t="shared" si="0"/>
        <v>23.801023444008095</v>
      </c>
      <c r="O33" t="s">
        <v>52</v>
      </c>
      <c r="P33" s="4">
        <f>VLOOKUP(O33,'[1]FL COUNTIES'!$A$4:$U$70,21,FALSE)</f>
        <v>50418</v>
      </c>
    </row>
    <row r="34" spans="1:16" x14ac:dyDescent="0.25">
      <c r="A34" s="7" t="s">
        <v>1576</v>
      </c>
      <c r="B34" s="7" t="s">
        <v>1575</v>
      </c>
      <c r="C34" s="7" t="s">
        <v>769</v>
      </c>
      <c r="D34" s="7" t="s">
        <v>1574</v>
      </c>
      <c r="E34" s="7" t="s">
        <v>346</v>
      </c>
      <c r="F34" s="7" t="s">
        <v>225</v>
      </c>
      <c r="G34" s="7" t="s">
        <v>1574</v>
      </c>
      <c r="H34" s="7" t="s">
        <v>97</v>
      </c>
      <c r="J34" t="s">
        <v>91</v>
      </c>
      <c r="K34" t="s">
        <v>842</v>
      </c>
      <c r="L34">
        <f>COUNTIF(C$3:C$514,"="&amp;K34)</f>
        <v>2</v>
      </c>
      <c r="M34">
        <f t="shared" si="0"/>
        <v>13.688317021422217</v>
      </c>
      <c r="O34" t="s">
        <v>53</v>
      </c>
      <c r="P34" s="4">
        <f>VLOOKUP(O34,'[1]FL COUNTIES'!$A$4:$U$70,21,FALSE)</f>
        <v>14611</v>
      </c>
    </row>
    <row r="35" spans="1:16" x14ac:dyDescent="0.25">
      <c r="A35" s="7" t="s">
        <v>1573</v>
      </c>
      <c r="B35" s="7" t="s">
        <v>1572</v>
      </c>
      <c r="C35" s="7" t="s">
        <v>684</v>
      </c>
      <c r="D35" s="7" t="s">
        <v>1571</v>
      </c>
      <c r="E35" s="7" t="s">
        <v>1521</v>
      </c>
      <c r="F35" s="7" t="s">
        <v>682</v>
      </c>
      <c r="G35" s="7" t="s">
        <v>1521</v>
      </c>
      <c r="H35" s="7" t="s">
        <v>97</v>
      </c>
      <c r="J35" t="s">
        <v>91</v>
      </c>
      <c r="K35" t="s">
        <v>900</v>
      </c>
      <c r="L35">
        <f>COUNTIF(C$3:C$514,"="&amp;K35)</f>
        <v>2</v>
      </c>
      <c r="M35">
        <f t="shared" si="0"/>
        <v>23.587687227267367</v>
      </c>
      <c r="O35" t="s">
        <v>54</v>
      </c>
      <c r="P35" s="4">
        <f>VLOOKUP(O35,'[1]FL COUNTIES'!$A$4:$U$70,21,FALSE)</f>
        <v>8479</v>
      </c>
    </row>
    <row r="36" spans="1:16" x14ac:dyDescent="0.25">
      <c r="A36" s="7" t="s">
        <v>1570</v>
      </c>
      <c r="B36" s="7" t="s">
        <v>1569</v>
      </c>
      <c r="C36" s="7" t="s">
        <v>227</v>
      </c>
      <c r="D36" s="7" t="s">
        <v>101</v>
      </c>
      <c r="E36" s="7" t="s">
        <v>224</v>
      </c>
      <c r="F36" s="7" t="s">
        <v>290</v>
      </c>
      <c r="G36" s="7" t="s">
        <v>224</v>
      </c>
      <c r="H36" s="7" t="s">
        <v>97</v>
      </c>
      <c r="J36" t="s">
        <v>91</v>
      </c>
      <c r="K36" t="s">
        <v>322</v>
      </c>
      <c r="L36">
        <f>COUNTIF(C$3:C$514,"="&amp;K36)</f>
        <v>15</v>
      </c>
      <c r="M36">
        <f t="shared" si="0"/>
        <v>4.5218314020088988</v>
      </c>
      <c r="O36" t="s">
        <v>55</v>
      </c>
      <c r="P36" s="4">
        <f>VLOOKUP(O36,'[1]FL COUNTIES'!$A$4:$U$70,21,FALSE)</f>
        <v>331724</v>
      </c>
    </row>
    <row r="37" spans="1:16" x14ac:dyDescent="0.25">
      <c r="A37" s="7" t="s">
        <v>1568</v>
      </c>
      <c r="B37" s="7" t="s">
        <v>1567</v>
      </c>
      <c r="C37" s="7" t="s">
        <v>1516</v>
      </c>
      <c r="D37" s="7" t="s">
        <v>406</v>
      </c>
      <c r="E37" s="7" t="s">
        <v>1283</v>
      </c>
      <c r="F37" s="7" t="s">
        <v>99</v>
      </c>
      <c r="G37" s="7" t="s">
        <v>1283</v>
      </c>
      <c r="H37" s="7" t="s">
        <v>97</v>
      </c>
      <c r="J37" t="s">
        <v>91</v>
      </c>
      <c r="K37" t="s">
        <v>532</v>
      </c>
      <c r="L37">
        <f>COUNTIF(C$3:C$514,"="&amp;K37)</f>
        <v>7</v>
      </c>
      <c r="M37">
        <f t="shared" si="0"/>
        <v>1.0021933717793801</v>
      </c>
      <c r="O37" t="s">
        <v>56</v>
      </c>
      <c r="P37" s="4">
        <f>VLOOKUP(O37,'[1]FL COUNTIES'!$A$4:$U$70,21,FALSE)</f>
        <v>698468</v>
      </c>
    </row>
    <row r="38" spans="1:16" x14ac:dyDescent="0.25">
      <c r="A38" s="7" t="s">
        <v>1566</v>
      </c>
      <c r="B38" s="7" t="s">
        <v>1565</v>
      </c>
      <c r="C38" s="7" t="s">
        <v>221</v>
      </c>
      <c r="D38" s="7" t="s">
        <v>432</v>
      </c>
      <c r="E38" s="7" t="s">
        <v>1564</v>
      </c>
      <c r="F38" s="7" t="s">
        <v>219</v>
      </c>
      <c r="G38" s="7" t="s">
        <v>1564</v>
      </c>
      <c r="H38" s="7" t="s">
        <v>97</v>
      </c>
      <c r="J38" t="s">
        <v>91</v>
      </c>
      <c r="K38" t="s">
        <v>376</v>
      </c>
      <c r="L38">
        <f>COUNTIF(C$3:C$514,"="&amp;K38)</f>
        <v>2</v>
      </c>
      <c r="M38">
        <f t="shared" si="0"/>
        <v>0.69468806769040525</v>
      </c>
      <c r="O38" t="s">
        <v>57</v>
      </c>
      <c r="P38" s="4">
        <f>VLOOKUP(O38,'[1]FL COUNTIES'!$A$4:$U$70,21,FALSE)</f>
        <v>287899</v>
      </c>
    </row>
    <row r="39" spans="1:16" x14ac:dyDescent="0.25">
      <c r="A39" s="7" t="s">
        <v>1563</v>
      </c>
      <c r="B39" s="7" t="s">
        <v>1562</v>
      </c>
      <c r="C39" s="7" t="s">
        <v>206</v>
      </c>
      <c r="D39" s="7" t="s">
        <v>1561</v>
      </c>
      <c r="E39" s="7" t="s">
        <v>583</v>
      </c>
      <c r="F39" s="7" t="s">
        <v>122</v>
      </c>
      <c r="G39" s="7" t="s">
        <v>1560</v>
      </c>
      <c r="H39" s="7" t="s">
        <v>97</v>
      </c>
      <c r="J39" t="s">
        <v>91</v>
      </c>
      <c r="K39" t="s">
        <v>153</v>
      </c>
      <c r="L39">
        <f>COUNTIF(C$3:C$514,"="&amp;K39)+1</f>
        <v>9</v>
      </c>
      <c r="M39">
        <f t="shared" si="0"/>
        <v>21.943191515299279</v>
      </c>
      <c r="O39" t="s">
        <v>58</v>
      </c>
      <c r="P39" s="4">
        <f>VLOOKUP(O39,'[1]FL COUNTIES'!$A$4:$U$70,21,FALSE)</f>
        <v>41015</v>
      </c>
    </row>
    <row r="40" spans="1:16" x14ac:dyDescent="0.25">
      <c r="A40" s="7" t="s">
        <v>1559</v>
      </c>
      <c r="B40" s="7" t="s">
        <v>1558</v>
      </c>
      <c r="C40" s="7" t="s">
        <v>532</v>
      </c>
      <c r="D40" s="7" t="s">
        <v>101</v>
      </c>
      <c r="E40" s="7" t="s">
        <v>999</v>
      </c>
      <c r="F40" s="7" t="s">
        <v>346</v>
      </c>
      <c r="G40" s="7" t="s">
        <v>1557</v>
      </c>
      <c r="H40" s="7" t="s">
        <v>97</v>
      </c>
      <c r="J40" t="s">
        <v>91</v>
      </c>
      <c r="K40" t="s">
        <v>984</v>
      </c>
      <c r="L40">
        <f>COUNTIF(C$3:C$514,"="&amp;K40)</f>
        <v>2</v>
      </c>
      <c r="M40">
        <f t="shared" si="0"/>
        <v>22.938410368161488</v>
      </c>
      <c r="O40" t="s">
        <v>59</v>
      </c>
      <c r="P40" s="4">
        <f>VLOOKUP(O40,'[1]FL COUNTIES'!$A$4:$U$70,21,FALSE)</f>
        <v>8719</v>
      </c>
    </row>
    <row r="41" spans="1:16" x14ac:dyDescent="0.25">
      <c r="A41" s="7" t="s">
        <v>101</v>
      </c>
      <c r="B41" s="7" t="s">
        <v>1556</v>
      </c>
      <c r="C41" s="7" t="s">
        <v>101</v>
      </c>
      <c r="D41" s="7" t="s">
        <v>101</v>
      </c>
      <c r="E41" s="7" t="s">
        <v>101</v>
      </c>
      <c r="F41" s="7" t="s">
        <v>101</v>
      </c>
      <c r="G41" s="7" t="s">
        <v>101</v>
      </c>
      <c r="H41" s="7" t="s">
        <v>101</v>
      </c>
      <c r="J41" t="s">
        <v>91</v>
      </c>
      <c r="K41" t="s">
        <v>950</v>
      </c>
      <c r="L41">
        <f>COUNTIF(C$3:C$514,"="&amp;K41)</f>
        <v>4</v>
      </c>
      <c r="M41">
        <f t="shared" si="0"/>
        <v>20.643030396862258</v>
      </c>
      <c r="O41" t="s">
        <v>60</v>
      </c>
      <c r="P41" s="4">
        <f>VLOOKUP(O41,'[1]FL COUNTIES'!$A$4:$U$70,21,FALSE)</f>
        <v>19377</v>
      </c>
    </row>
    <row r="42" spans="1:16" x14ac:dyDescent="0.25">
      <c r="A42" s="7" t="s">
        <v>1555</v>
      </c>
      <c r="B42" s="7" t="s">
        <v>1554</v>
      </c>
      <c r="C42" s="7" t="s">
        <v>142</v>
      </c>
      <c r="D42" s="7" t="s">
        <v>827</v>
      </c>
      <c r="E42" s="7" t="s">
        <v>139</v>
      </c>
      <c r="F42" s="7" t="s">
        <v>140</v>
      </c>
      <c r="G42" s="7" t="s">
        <v>139</v>
      </c>
      <c r="H42" s="7" t="s">
        <v>97</v>
      </c>
      <c r="J42" t="s">
        <v>91</v>
      </c>
      <c r="K42" t="s">
        <v>667</v>
      </c>
      <c r="L42">
        <f>COUNTIF(C$3:C$514,"="&amp;K42)+1</f>
        <v>7</v>
      </c>
      <c r="M42">
        <f t="shared" si="0"/>
        <v>1.8981403647683455</v>
      </c>
      <c r="O42" t="s">
        <v>61</v>
      </c>
      <c r="P42" s="4">
        <f>VLOOKUP(O42,'[1]FL COUNTIES'!$A$4:$U$70,21,FALSE)</f>
        <v>368782</v>
      </c>
    </row>
    <row r="43" spans="1:16" x14ac:dyDescent="0.25">
      <c r="A43" s="7" t="s">
        <v>1553</v>
      </c>
      <c r="B43" s="7" t="s">
        <v>1552</v>
      </c>
      <c r="C43" s="7" t="s">
        <v>221</v>
      </c>
      <c r="D43" s="7" t="s">
        <v>232</v>
      </c>
      <c r="E43" s="7" t="s">
        <v>694</v>
      </c>
      <c r="F43" s="7" t="s">
        <v>219</v>
      </c>
      <c r="G43" s="7" t="s">
        <v>694</v>
      </c>
      <c r="H43" s="7" t="s">
        <v>97</v>
      </c>
      <c r="J43" t="s">
        <v>91</v>
      </c>
      <c r="K43" t="s">
        <v>769</v>
      </c>
      <c r="L43">
        <f>COUNTIF(C$3:C$514,"="&amp;K43)</f>
        <v>5</v>
      </c>
      <c r="M43">
        <f t="shared" si="0"/>
        <v>1.4315695442168885</v>
      </c>
      <c r="O43" t="s">
        <v>62</v>
      </c>
      <c r="P43" s="4">
        <f>VLOOKUP(O43,'[1]FL COUNTIES'!$A$4:$U$70,21,FALSE)</f>
        <v>349267</v>
      </c>
    </row>
    <row r="44" spans="1:16" x14ac:dyDescent="0.25">
      <c r="A44" s="7" t="s">
        <v>1551</v>
      </c>
      <c r="B44" s="7" t="s">
        <v>1550</v>
      </c>
      <c r="C44" s="7" t="s">
        <v>667</v>
      </c>
      <c r="D44" s="7" t="s">
        <v>1006</v>
      </c>
      <c r="E44" s="7" t="s">
        <v>341</v>
      </c>
      <c r="F44" s="7" t="s">
        <v>231</v>
      </c>
      <c r="G44" s="7" t="s">
        <v>341</v>
      </c>
      <c r="H44" s="7" t="s">
        <v>97</v>
      </c>
      <c r="J44" t="s">
        <v>91</v>
      </c>
      <c r="K44" t="s">
        <v>407</v>
      </c>
      <c r="L44">
        <f>COUNTIF(C$3:C$514,"="&amp;K44)</f>
        <v>5</v>
      </c>
      <c r="M44">
        <f t="shared" si="0"/>
        <v>3.2675040190299436</v>
      </c>
      <c r="O44" t="s">
        <v>63</v>
      </c>
      <c r="P44" s="4">
        <f>VLOOKUP(O44,'[1]FL COUNTIES'!$A$4:$U$70,21,FALSE)</f>
        <v>153022</v>
      </c>
    </row>
    <row r="45" spans="1:16" x14ac:dyDescent="0.25">
      <c r="A45" s="7" t="s">
        <v>1549</v>
      </c>
      <c r="B45" s="7" t="s">
        <v>1548</v>
      </c>
      <c r="C45" s="7" t="s">
        <v>667</v>
      </c>
      <c r="D45" s="7" t="s">
        <v>545</v>
      </c>
      <c r="E45" s="7" t="s">
        <v>493</v>
      </c>
      <c r="F45" s="7" t="s">
        <v>231</v>
      </c>
      <c r="G45" s="7" t="s">
        <v>493</v>
      </c>
      <c r="H45" s="7" t="s">
        <v>97</v>
      </c>
      <c r="J45" t="s">
        <v>91</v>
      </c>
      <c r="K45" t="s">
        <v>227</v>
      </c>
      <c r="L45">
        <f>COUNTIF(C$3:C$514,"="&amp;K45)</f>
        <v>35</v>
      </c>
      <c r="M45">
        <f t="shared" si="0"/>
        <v>1.2759310195235674</v>
      </c>
      <c r="O45" t="s">
        <v>64</v>
      </c>
      <c r="P45" s="4">
        <f>VLOOKUP(O45,'[1]FL COUNTIES'!$A$4:$U$70,21,FALSE)</f>
        <v>2743095</v>
      </c>
    </row>
    <row r="46" spans="1:16" x14ac:dyDescent="0.25">
      <c r="A46" s="7" t="s">
        <v>1547</v>
      </c>
      <c r="B46" s="7" t="s">
        <v>1546</v>
      </c>
      <c r="C46" s="7" t="s">
        <v>412</v>
      </c>
      <c r="D46" s="7" t="s">
        <v>282</v>
      </c>
      <c r="E46" s="7" t="s">
        <v>1011</v>
      </c>
      <c r="F46" s="7" t="s">
        <v>411</v>
      </c>
      <c r="G46" s="7" t="s">
        <v>1011</v>
      </c>
      <c r="H46" s="7" t="s">
        <v>97</v>
      </c>
      <c r="J46" t="s">
        <v>91</v>
      </c>
      <c r="K46" t="s">
        <v>849</v>
      </c>
      <c r="L46">
        <f>COUNTIF(C$3:C$514,"="&amp;K46)</f>
        <v>6</v>
      </c>
      <c r="M46">
        <f t="shared" si="0"/>
        <v>7.8034569314206186</v>
      </c>
      <c r="O46" t="s">
        <v>65</v>
      </c>
      <c r="P46" s="4">
        <f>VLOOKUP(O46,'[1]FL COUNTIES'!$A$4:$U$70,21,FALSE)</f>
        <v>76889</v>
      </c>
    </row>
    <row r="47" spans="1:16" x14ac:dyDescent="0.25">
      <c r="A47" s="7" t="s">
        <v>1545</v>
      </c>
      <c r="B47" s="7" t="s">
        <v>1544</v>
      </c>
      <c r="C47" s="7" t="s">
        <v>384</v>
      </c>
      <c r="D47" s="7" t="s">
        <v>277</v>
      </c>
      <c r="E47" s="7" t="s">
        <v>1067</v>
      </c>
      <c r="F47" s="7" t="s">
        <v>161</v>
      </c>
      <c r="G47" s="7" t="s">
        <v>1067</v>
      </c>
      <c r="H47" s="7" t="s">
        <v>97</v>
      </c>
      <c r="J47" t="s">
        <v>91</v>
      </c>
      <c r="K47" t="s">
        <v>819</v>
      </c>
      <c r="L47">
        <f>COUNTIF(C$3:C$514,"="&amp;K47)</f>
        <v>4</v>
      </c>
      <c r="M47">
        <f t="shared" si="0"/>
        <v>4.9716615292830859</v>
      </c>
      <c r="O47" t="s">
        <v>66</v>
      </c>
      <c r="P47" s="4">
        <f>VLOOKUP(O47,'[1]FL COUNTIES'!$A$4:$U$70,21,FALSE)</f>
        <v>80456</v>
      </c>
    </row>
    <row r="48" spans="1:16" x14ac:dyDescent="0.25">
      <c r="A48" s="7" t="s">
        <v>1543</v>
      </c>
      <c r="B48" s="7" t="s">
        <v>1542</v>
      </c>
      <c r="C48" s="7" t="s">
        <v>233</v>
      </c>
      <c r="D48" s="7" t="s">
        <v>101</v>
      </c>
      <c r="E48" s="7" t="s">
        <v>548</v>
      </c>
      <c r="F48" s="7" t="s">
        <v>231</v>
      </c>
      <c r="G48" s="7" t="s">
        <v>548</v>
      </c>
      <c r="H48" s="7" t="s">
        <v>97</v>
      </c>
      <c r="J48" t="s">
        <v>91</v>
      </c>
      <c r="K48" t="s">
        <v>312</v>
      </c>
      <c r="L48">
        <f>COUNTIF(C$3:C$514,"="&amp;K48)</f>
        <v>9</v>
      </c>
      <c r="M48">
        <f t="shared" si="0"/>
        <v>4.603863152725487</v>
      </c>
      <c r="O48" t="s">
        <v>67</v>
      </c>
      <c r="P48" s="4">
        <f>VLOOKUP(O48,'[1]FL COUNTIES'!$A$4:$U$70,21,FALSE)</f>
        <v>195488</v>
      </c>
    </row>
    <row r="49" spans="1:16" x14ac:dyDescent="0.25">
      <c r="A49" s="7" t="s">
        <v>1541</v>
      </c>
      <c r="B49" s="7" t="s">
        <v>1540</v>
      </c>
      <c r="C49" s="7" t="s">
        <v>221</v>
      </c>
      <c r="D49" s="7" t="s">
        <v>191</v>
      </c>
      <c r="E49" s="7" t="s">
        <v>466</v>
      </c>
      <c r="F49" s="7" t="s">
        <v>219</v>
      </c>
      <c r="G49" s="7" t="s">
        <v>466</v>
      </c>
      <c r="H49" s="7" t="s">
        <v>97</v>
      </c>
      <c r="J49" t="s">
        <v>91</v>
      </c>
      <c r="K49" t="s">
        <v>747</v>
      </c>
      <c r="L49">
        <f>COUNTIF(C$3:C$514,"="&amp;K49)</f>
        <v>2</v>
      </c>
      <c r="M49">
        <f t="shared" si="0"/>
        <v>4.8614487117160907</v>
      </c>
      <c r="O49" t="s">
        <v>68</v>
      </c>
      <c r="P49" s="4">
        <f>VLOOKUP(O49,'[1]FL COUNTIES'!$A$4:$U$70,21,FALSE)</f>
        <v>41140</v>
      </c>
    </row>
    <row r="50" spans="1:16" x14ac:dyDescent="0.25">
      <c r="A50" s="7" t="s">
        <v>1539</v>
      </c>
      <c r="B50" s="7" t="s">
        <v>1538</v>
      </c>
      <c r="C50" s="7" t="s">
        <v>984</v>
      </c>
      <c r="D50" s="7" t="s">
        <v>568</v>
      </c>
      <c r="E50" s="7" t="s">
        <v>99</v>
      </c>
      <c r="F50" s="7" t="s">
        <v>99</v>
      </c>
      <c r="G50" s="7" t="s">
        <v>1537</v>
      </c>
      <c r="H50" s="7" t="s">
        <v>97</v>
      </c>
      <c r="J50" t="s">
        <v>91</v>
      </c>
      <c r="K50" t="s">
        <v>102</v>
      </c>
      <c r="L50">
        <f>COUNTIF(C$3:C$514,"="&amp;K50)</f>
        <v>15</v>
      </c>
      <c r="M50">
        <f t="shared" si="0"/>
        <v>1.1416567723079734</v>
      </c>
      <c r="O50" t="s">
        <v>69</v>
      </c>
      <c r="P50" s="4">
        <f>VLOOKUP(O50,'[1]FL COUNTIES'!$A$4:$U$70,21,FALSE)</f>
        <v>1313880</v>
      </c>
    </row>
    <row r="51" spans="1:16" x14ac:dyDescent="0.25">
      <c r="A51" s="7" t="s">
        <v>1536</v>
      </c>
      <c r="B51" s="7" t="s">
        <v>1535</v>
      </c>
      <c r="C51" s="7" t="s">
        <v>153</v>
      </c>
      <c r="D51" s="7" t="s">
        <v>157</v>
      </c>
      <c r="E51" s="7" t="s">
        <v>556</v>
      </c>
      <c r="F51" s="7" t="s">
        <v>152</v>
      </c>
      <c r="G51" s="7" t="s">
        <v>556</v>
      </c>
      <c r="H51" s="7" t="s">
        <v>97</v>
      </c>
      <c r="J51" t="s">
        <v>91</v>
      </c>
      <c r="K51" t="s">
        <v>445</v>
      </c>
      <c r="L51">
        <f>COUNTIF(C$3:C$514,"="&amp;K51)</f>
        <v>3</v>
      </c>
      <c r="M51">
        <f t="shared" si="0"/>
        <v>0.88858874335779925</v>
      </c>
      <c r="O51" t="s">
        <v>70</v>
      </c>
      <c r="P51" s="4">
        <f>VLOOKUP(O51,'[1]FL COUNTIES'!$A$4:$U$70,21,FALSE)</f>
        <v>337614</v>
      </c>
    </row>
    <row r="52" spans="1:16" x14ac:dyDescent="0.25">
      <c r="A52" s="7" t="s">
        <v>1534</v>
      </c>
      <c r="B52" s="7" t="s">
        <v>1533</v>
      </c>
      <c r="C52" s="7" t="s">
        <v>412</v>
      </c>
      <c r="D52" s="7" t="s">
        <v>654</v>
      </c>
      <c r="E52" s="7" t="s">
        <v>1011</v>
      </c>
      <c r="F52" s="7" t="s">
        <v>411</v>
      </c>
      <c r="G52" s="7" t="s">
        <v>1532</v>
      </c>
      <c r="H52" s="7" t="s">
        <v>97</v>
      </c>
      <c r="J52" t="s">
        <v>91</v>
      </c>
      <c r="K52" t="s">
        <v>221</v>
      </c>
      <c r="L52">
        <f>COUNTIF(C$3:C$514,"="&amp;K52)</f>
        <v>39</v>
      </c>
      <c r="M52">
        <f t="shared" si="0"/>
        <v>2.7578520999275886</v>
      </c>
      <c r="O52" t="s">
        <v>71</v>
      </c>
      <c r="P52" s="4">
        <f>VLOOKUP(O52,'[1]FL COUNTIES'!$A$4:$U$70,21,FALSE)</f>
        <v>1414144</v>
      </c>
    </row>
    <row r="53" spans="1:16" x14ac:dyDescent="0.25">
      <c r="A53" s="7" t="s">
        <v>1531</v>
      </c>
      <c r="B53" s="7" t="s">
        <v>1530</v>
      </c>
      <c r="C53" s="7" t="s">
        <v>248</v>
      </c>
      <c r="D53" s="7" t="s">
        <v>271</v>
      </c>
      <c r="E53" s="7" t="s">
        <v>1529</v>
      </c>
      <c r="F53" s="7" t="s">
        <v>242</v>
      </c>
      <c r="G53" s="7" t="s">
        <v>1529</v>
      </c>
      <c r="H53" s="7" t="s">
        <v>97</v>
      </c>
      <c r="J53" t="s">
        <v>91</v>
      </c>
      <c r="K53" t="s">
        <v>148</v>
      </c>
      <c r="L53">
        <f>COUNTIF(C$3:C$514,"="&amp;K53)</f>
        <v>7</v>
      </c>
      <c r="M53">
        <f t="shared" si="0"/>
        <v>1.3841952585380128</v>
      </c>
      <c r="O53" t="s">
        <v>72</v>
      </c>
      <c r="P53" s="4">
        <f>VLOOKUP(O53,'[1]FL COUNTIES'!$A$4:$U$70,21,FALSE)</f>
        <v>505709</v>
      </c>
    </row>
    <row r="54" spans="1:16" x14ac:dyDescent="0.25">
      <c r="A54" s="7" t="s">
        <v>1528</v>
      </c>
      <c r="B54" s="7" t="s">
        <v>1527</v>
      </c>
      <c r="C54" s="7" t="s">
        <v>183</v>
      </c>
      <c r="D54" s="7" t="s">
        <v>101</v>
      </c>
      <c r="E54" s="7" t="s">
        <v>1526</v>
      </c>
      <c r="F54" s="7" t="s">
        <v>182</v>
      </c>
      <c r="G54" s="7" t="s">
        <v>1525</v>
      </c>
      <c r="H54" s="7" t="s">
        <v>97</v>
      </c>
      <c r="J54" t="s">
        <v>91</v>
      </c>
      <c r="K54" t="s">
        <v>335</v>
      </c>
      <c r="L54">
        <f>COUNTIF(C$3:C$514,"="&amp;K54)</f>
        <v>25</v>
      </c>
      <c r="M54">
        <f t="shared" si="0"/>
        <v>2.5987444945597882</v>
      </c>
      <c r="O54" t="s">
        <v>73</v>
      </c>
      <c r="P54" s="4">
        <f>VLOOKUP(O54,'[1]FL COUNTIES'!$A$4:$U$70,21,FALSE)</f>
        <v>962003</v>
      </c>
    </row>
    <row r="55" spans="1:16" x14ac:dyDescent="0.25">
      <c r="A55" s="7" t="s">
        <v>1524</v>
      </c>
      <c r="B55" s="7" t="s">
        <v>1523</v>
      </c>
      <c r="C55" s="7" t="s">
        <v>684</v>
      </c>
      <c r="D55" s="7" t="s">
        <v>1522</v>
      </c>
      <c r="E55" s="7" t="s">
        <v>1521</v>
      </c>
      <c r="F55" s="7" t="s">
        <v>682</v>
      </c>
      <c r="G55" s="7" t="s">
        <v>1521</v>
      </c>
      <c r="H55" s="7" t="s">
        <v>97</v>
      </c>
      <c r="J55" t="s">
        <v>91</v>
      </c>
      <c r="K55" t="s">
        <v>129</v>
      </c>
      <c r="L55">
        <f>COUNTIF(C$3:C$514,"="&amp;K55)</f>
        <v>18</v>
      </c>
      <c r="M55">
        <f t="shared" si="0"/>
        <v>2.720492106794429</v>
      </c>
      <c r="O55" t="s">
        <v>74</v>
      </c>
      <c r="P55" s="4">
        <f>VLOOKUP(O55,'[1]FL COUNTIES'!$A$4:$U$70,21,FALSE)</f>
        <v>661645</v>
      </c>
    </row>
    <row r="56" spans="1:16" x14ac:dyDescent="0.25">
      <c r="A56" s="7" t="s">
        <v>1520</v>
      </c>
      <c r="B56" s="7" t="s">
        <v>1519</v>
      </c>
      <c r="C56" s="7" t="s">
        <v>192</v>
      </c>
      <c r="D56" s="7" t="s">
        <v>811</v>
      </c>
      <c r="E56" s="7" t="s">
        <v>263</v>
      </c>
      <c r="F56" s="7" t="s">
        <v>190</v>
      </c>
      <c r="G56" s="7" t="s">
        <v>263</v>
      </c>
      <c r="H56" s="7" t="s">
        <v>97</v>
      </c>
      <c r="J56" t="s">
        <v>91</v>
      </c>
      <c r="K56" t="s">
        <v>243</v>
      </c>
      <c r="L56">
        <f>COUNTIF(C$3:C$514,"="&amp;K56)</f>
        <v>6</v>
      </c>
      <c r="M56">
        <f t="shared" si="0"/>
        <v>8.1994096425057386</v>
      </c>
      <c r="O56" t="s">
        <v>75</v>
      </c>
      <c r="P56" s="4">
        <f>VLOOKUP(O56,'[1]FL COUNTIES'!$A$4:$U$70,21,FALSE)</f>
        <v>73176</v>
      </c>
    </row>
    <row r="57" spans="1:16" x14ac:dyDescent="0.25">
      <c r="A57" s="7" t="s">
        <v>1518</v>
      </c>
      <c r="B57" s="7" t="s">
        <v>1517</v>
      </c>
      <c r="C57" s="7" t="s">
        <v>1516</v>
      </c>
      <c r="D57" s="7" t="s">
        <v>1515</v>
      </c>
      <c r="E57" s="7" t="s">
        <v>410</v>
      </c>
      <c r="F57" s="7" t="s">
        <v>99</v>
      </c>
      <c r="G57" s="7" t="s">
        <v>410</v>
      </c>
      <c r="H57" s="7" t="s">
        <v>97</v>
      </c>
      <c r="J57" t="s">
        <v>91</v>
      </c>
      <c r="K57" t="s">
        <v>528</v>
      </c>
      <c r="L57">
        <f>COUNTIF(C$3:C$514,"="&amp;K57)</f>
        <v>4</v>
      </c>
      <c r="M57">
        <f t="shared" si="0"/>
        <v>2.3414405713114994</v>
      </c>
      <c r="O57" t="s">
        <v>76</v>
      </c>
      <c r="P57" s="4">
        <f>VLOOKUP(O57,'[1]FL COUNTIES'!$A$4:$U$70,21,FALSE)</f>
        <v>170835</v>
      </c>
    </row>
    <row r="58" spans="1:16" x14ac:dyDescent="0.25">
      <c r="A58" s="7" t="s">
        <v>1514</v>
      </c>
      <c r="B58" s="7" t="s">
        <v>1513</v>
      </c>
      <c r="C58" s="7" t="s">
        <v>819</v>
      </c>
      <c r="D58" s="7" t="s">
        <v>174</v>
      </c>
      <c r="E58" s="7" t="s">
        <v>1512</v>
      </c>
      <c r="F58" s="7" t="s">
        <v>122</v>
      </c>
      <c r="G58" s="7" t="s">
        <v>1512</v>
      </c>
      <c r="H58" s="7" t="s">
        <v>97</v>
      </c>
      <c r="J58" t="s">
        <v>91</v>
      </c>
      <c r="K58" t="s">
        <v>306</v>
      </c>
      <c r="L58">
        <f>COUNTIF(C$3:C$514,"="&amp;K58)+1</f>
        <v>5</v>
      </c>
      <c r="M58">
        <f t="shared" si="0"/>
        <v>1.2277169375828709</v>
      </c>
      <c r="O58" t="s">
        <v>77</v>
      </c>
      <c r="P58" s="4">
        <f>VLOOKUP(O58,'[1]FL COUNTIES'!$A$4:$U$70,21,FALSE)</f>
        <v>407260</v>
      </c>
    </row>
    <row r="59" spans="1:16" x14ac:dyDescent="0.25">
      <c r="A59" s="7" t="s">
        <v>1511</v>
      </c>
      <c r="B59" s="7" t="s">
        <v>1510</v>
      </c>
      <c r="C59" s="7" t="s">
        <v>456</v>
      </c>
      <c r="D59" s="7" t="s">
        <v>200</v>
      </c>
      <c r="E59" s="7" t="s">
        <v>1509</v>
      </c>
      <c r="F59" s="7" t="s">
        <v>455</v>
      </c>
      <c r="G59" s="7" t="s">
        <v>1509</v>
      </c>
      <c r="H59" s="7" t="s">
        <v>97</v>
      </c>
      <c r="J59" t="s">
        <v>91</v>
      </c>
      <c r="K59" t="s">
        <v>163</v>
      </c>
      <c r="L59">
        <f>COUNTIF(C$3:C$514,"="&amp;K59)</f>
        <v>8</v>
      </c>
      <c r="M59">
        <f t="shared" si="0"/>
        <v>1.7591812770336686</v>
      </c>
      <c r="O59" t="s">
        <v>78</v>
      </c>
      <c r="P59" s="4">
        <f>VLOOKUP(O59,'[1]FL COUNTIES'!$A$4:$U$70,21,FALSE)</f>
        <v>454757</v>
      </c>
    </row>
    <row r="60" spans="1:16" x14ac:dyDescent="0.25">
      <c r="A60" s="7" t="s">
        <v>1508</v>
      </c>
      <c r="B60" s="7" t="s">
        <v>1507</v>
      </c>
      <c r="C60" s="7" t="s">
        <v>123</v>
      </c>
      <c r="D60" s="7" t="s">
        <v>205</v>
      </c>
      <c r="E60" s="7" t="s">
        <v>483</v>
      </c>
      <c r="F60" s="7" t="s">
        <v>482</v>
      </c>
      <c r="G60" s="7" t="s">
        <v>1506</v>
      </c>
      <c r="H60" s="7" t="s">
        <v>97</v>
      </c>
      <c r="J60" t="s">
        <v>91</v>
      </c>
      <c r="K60" t="s">
        <v>441</v>
      </c>
      <c r="L60">
        <f>COUNTIF(C$3:C$514,"="&amp;K60)+1</f>
        <v>4</v>
      </c>
      <c r="M60">
        <f t="shared" si="0"/>
        <v>1.7412881178852055</v>
      </c>
      <c r="O60" t="s">
        <v>79</v>
      </c>
      <c r="P60" s="4">
        <f>VLOOKUP(O60,'[1]FL COUNTIES'!$A$4:$U$70,21,FALSE)</f>
        <v>229715</v>
      </c>
    </row>
    <row r="61" spans="1:16" x14ac:dyDescent="0.25">
      <c r="A61" s="7" t="s">
        <v>1505</v>
      </c>
      <c r="B61" s="7" t="s">
        <v>1504</v>
      </c>
      <c r="C61" s="7" t="s">
        <v>233</v>
      </c>
      <c r="D61" s="7" t="s">
        <v>101</v>
      </c>
      <c r="E61" s="7" t="s">
        <v>319</v>
      </c>
      <c r="F61" s="7" t="s">
        <v>231</v>
      </c>
      <c r="G61" s="7" t="s">
        <v>319</v>
      </c>
      <c r="H61" s="7" t="s">
        <v>97</v>
      </c>
      <c r="J61" t="s">
        <v>91</v>
      </c>
      <c r="K61" t="s">
        <v>428</v>
      </c>
      <c r="L61">
        <f>COUNTIF(C$3:C$514,"="&amp;K61)</f>
        <v>4</v>
      </c>
      <c r="M61">
        <f t="shared" si="0"/>
        <v>1.3439324808321629</v>
      </c>
      <c r="O61" t="s">
        <v>80</v>
      </c>
      <c r="P61" s="4">
        <f>VLOOKUP(O61,'[1]FL COUNTIES'!$A$4:$U$70,21,FALSE)</f>
        <v>297634</v>
      </c>
    </row>
    <row r="62" spans="1:16" x14ac:dyDescent="0.25">
      <c r="A62" s="7" t="s">
        <v>1503</v>
      </c>
      <c r="B62" s="7" t="s">
        <v>1502</v>
      </c>
      <c r="C62" s="7" t="s">
        <v>233</v>
      </c>
      <c r="D62" s="7" t="s">
        <v>101</v>
      </c>
      <c r="E62" s="7" t="s">
        <v>224</v>
      </c>
      <c r="F62" s="7" t="s">
        <v>231</v>
      </c>
      <c r="G62" s="7" t="s">
        <v>224</v>
      </c>
      <c r="H62" s="7" t="s">
        <v>97</v>
      </c>
      <c r="J62" t="s">
        <v>91</v>
      </c>
      <c r="K62" t="s">
        <v>192</v>
      </c>
      <c r="L62">
        <f>COUNTIF(C$3:C$514,"="&amp;K62)</f>
        <v>6</v>
      </c>
      <c r="M62">
        <f t="shared" si="0"/>
        <v>4.9710024855012431</v>
      </c>
      <c r="O62" t="s">
        <v>81</v>
      </c>
      <c r="P62" s="4">
        <f>VLOOKUP(O62,'[1]FL COUNTIES'!$A$4:$U$70,21,FALSE)</f>
        <v>120700</v>
      </c>
    </row>
    <row r="63" spans="1:16" x14ac:dyDescent="0.25">
      <c r="A63" s="7" t="s">
        <v>1501</v>
      </c>
      <c r="B63" s="7" t="s">
        <v>1500</v>
      </c>
      <c r="C63" s="7" t="s">
        <v>532</v>
      </c>
      <c r="D63" s="7" t="s">
        <v>1499</v>
      </c>
      <c r="E63" s="7" t="s">
        <v>431</v>
      </c>
      <c r="F63" s="7" t="s">
        <v>346</v>
      </c>
      <c r="G63" s="7" t="s">
        <v>431</v>
      </c>
      <c r="H63" s="7" t="s">
        <v>97</v>
      </c>
      <c r="J63" t="s">
        <v>91</v>
      </c>
      <c r="K63" t="s">
        <v>384</v>
      </c>
      <c r="L63">
        <f>COUNTIF(C$3:C$514,"="&amp;K63)</f>
        <v>3</v>
      </c>
      <c r="M63">
        <f t="shared" si="0"/>
        <v>6.7129111658089053</v>
      </c>
      <c r="O63" t="s">
        <v>82</v>
      </c>
      <c r="P63" s="4">
        <f>VLOOKUP(O63,'[1]FL COUNTIES'!$A$4:$U$70,21,FALSE)</f>
        <v>44690</v>
      </c>
    </row>
    <row r="64" spans="1:16" x14ac:dyDescent="0.25">
      <c r="A64" s="7" t="s">
        <v>1498</v>
      </c>
      <c r="B64" s="7" t="s">
        <v>1497</v>
      </c>
      <c r="C64" s="7" t="s">
        <v>1291</v>
      </c>
      <c r="D64" s="7" t="s">
        <v>695</v>
      </c>
      <c r="E64" s="7" t="s">
        <v>1289</v>
      </c>
      <c r="F64" s="7" t="s">
        <v>841</v>
      </c>
      <c r="G64" s="7" t="s">
        <v>1289</v>
      </c>
      <c r="H64" s="7" t="s">
        <v>97</v>
      </c>
      <c r="J64" t="s">
        <v>91</v>
      </c>
      <c r="K64" t="s">
        <v>354</v>
      </c>
      <c r="L64">
        <f>COUNTIF(C$3:C$514,"="&amp;K64)</f>
        <v>2</v>
      </c>
      <c r="M64">
        <f t="shared" si="0"/>
        <v>8.9706212155191736</v>
      </c>
      <c r="O64" t="s">
        <v>83</v>
      </c>
      <c r="P64" s="4">
        <f>VLOOKUP(O64,'[1]FL COUNTIES'!$A$4:$U$70,21,FALSE)</f>
        <v>22295</v>
      </c>
    </row>
    <row r="65" spans="1:16" x14ac:dyDescent="0.25">
      <c r="A65" s="7" t="s">
        <v>1496</v>
      </c>
      <c r="B65" s="7" t="s">
        <v>1495</v>
      </c>
      <c r="C65" s="7" t="s">
        <v>260</v>
      </c>
      <c r="D65" s="7" t="s">
        <v>300</v>
      </c>
      <c r="E65" s="7" t="s">
        <v>1494</v>
      </c>
      <c r="F65" s="7" t="s">
        <v>257</v>
      </c>
      <c r="G65" s="7" t="s">
        <v>1494</v>
      </c>
      <c r="H65" s="7" t="s">
        <v>97</v>
      </c>
      <c r="J65" t="s">
        <v>91</v>
      </c>
      <c r="K65" t="s">
        <v>108</v>
      </c>
      <c r="L65">
        <f>COUNTIF(C$3:C$514,"="&amp;K65)</f>
        <v>4</v>
      </c>
      <c r="M65">
        <f t="shared" si="0"/>
        <v>25.083087728099329</v>
      </c>
      <c r="O65" t="s">
        <v>84</v>
      </c>
      <c r="P65" s="4">
        <f>VLOOKUP(O65,'[1]FL COUNTIES'!$A$4:$U$70,21,FALSE)</f>
        <v>15947</v>
      </c>
    </row>
    <row r="66" spans="1:16" x14ac:dyDescent="0.25">
      <c r="A66" s="7" t="s">
        <v>1493</v>
      </c>
      <c r="B66" s="7" t="s">
        <v>1492</v>
      </c>
      <c r="C66" s="7" t="s">
        <v>163</v>
      </c>
      <c r="D66" s="7" t="s">
        <v>147</v>
      </c>
      <c r="E66" s="7" t="s">
        <v>1491</v>
      </c>
      <c r="F66" s="7" t="s">
        <v>161</v>
      </c>
      <c r="G66" s="7" t="s">
        <v>1491</v>
      </c>
      <c r="H66" s="7" t="s">
        <v>97</v>
      </c>
      <c r="J66" t="s">
        <v>91</v>
      </c>
      <c r="K66" t="s">
        <v>287</v>
      </c>
      <c r="L66">
        <f>COUNTIF(C$3:C$514,"="&amp;K66)+1</f>
        <v>18</v>
      </c>
      <c r="M66">
        <f t="shared" si="0"/>
        <v>3.4390194973299835</v>
      </c>
      <c r="O66" t="s">
        <v>85</v>
      </c>
      <c r="P66" s="4">
        <f>VLOOKUP(O66,'[1]FL COUNTIES'!$A$4:$U$70,21,FALSE)</f>
        <v>523405</v>
      </c>
    </row>
    <row r="67" spans="1:16" x14ac:dyDescent="0.25">
      <c r="A67" s="7" t="s">
        <v>1490</v>
      </c>
      <c r="B67" s="7" t="s">
        <v>1489</v>
      </c>
      <c r="C67" s="7" t="s">
        <v>153</v>
      </c>
      <c r="D67" s="7" t="s">
        <v>1488</v>
      </c>
      <c r="E67" s="7" t="s">
        <v>987</v>
      </c>
      <c r="F67" s="7" t="s">
        <v>152</v>
      </c>
      <c r="G67" s="7" t="s">
        <v>987</v>
      </c>
      <c r="H67" s="7" t="s">
        <v>97</v>
      </c>
      <c r="J67" t="s">
        <v>91</v>
      </c>
      <c r="K67" t="s">
        <v>283</v>
      </c>
      <c r="L67">
        <f>COUNTIF(C$3:C$514,"="&amp;K67)</f>
        <v>3</v>
      </c>
      <c r="M67">
        <f t="shared" si="0"/>
        <v>9.4017361872825838</v>
      </c>
      <c r="O67" t="s">
        <v>86</v>
      </c>
      <c r="P67" s="4">
        <f>VLOOKUP(O67,'[1]FL COUNTIES'!$A$4:$U$70,21,FALSE)</f>
        <v>31909</v>
      </c>
    </row>
    <row r="68" spans="1:16" x14ac:dyDescent="0.25">
      <c r="A68" s="7" t="s">
        <v>1487</v>
      </c>
      <c r="B68" s="7" t="s">
        <v>1486</v>
      </c>
      <c r="C68" s="7" t="s">
        <v>192</v>
      </c>
      <c r="D68" s="7" t="s">
        <v>101</v>
      </c>
      <c r="E68" s="7" t="s">
        <v>1485</v>
      </c>
      <c r="F68" s="7" t="s">
        <v>400</v>
      </c>
      <c r="G68" s="7" t="s">
        <v>1485</v>
      </c>
      <c r="H68" s="7" t="s">
        <v>97</v>
      </c>
      <c r="J68" t="s">
        <v>91</v>
      </c>
      <c r="K68" t="s">
        <v>272</v>
      </c>
      <c r="L68">
        <f>COUNTIF(C$3:C$514,"="&amp;K68)</f>
        <v>4</v>
      </c>
      <c r="M68">
        <f t="shared" ref="M68:M69" si="1">L68/P68*100000</f>
        <v>6.1254804673741603</v>
      </c>
      <c r="O68" t="s">
        <v>87</v>
      </c>
      <c r="P68" s="4">
        <f>VLOOKUP(O68,'[1]FL COUNTIES'!$A$4:$U$70,21,FALSE)</f>
        <v>65301</v>
      </c>
    </row>
    <row r="69" spans="1:16" x14ac:dyDescent="0.25">
      <c r="A69" s="7" t="s">
        <v>1484</v>
      </c>
      <c r="B69" s="7" t="s">
        <v>1483</v>
      </c>
      <c r="C69" s="7" t="s">
        <v>628</v>
      </c>
      <c r="D69" s="7" t="s">
        <v>295</v>
      </c>
      <c r="E69" s="7" t="s">
        <v>1482</v>
      </c>
      <c r="F69" s="7" t="s">
        <v>627</v>
      </c>
      <c r="G69" s="7" t="s">
        <v>1482</v>
      </c>
      <c r="H69" s="7" t="s">
        <v>97</v>
      </c>
      <c r="J69" t="s">
        <v>91</v>
      </c>
      <c r="K69" t="s">
        <v>260</v>
      </c>
      <c r="L69">
        <f>COUNTIF(C$3:C$514,"="&amp;K69)</f>
        <v>6</v>
      </c>
      <c r="M69">
        <f t="shared" si="1"/>
        <v>24.014408645187114</v>
      </c>
      <c r="O69" t="s">
        <v>88</v>
      </c>
      <c r="P69" s="4">
        <f>VLOOKUP(O69,'[1]FL COUNTIES'!$A$4:$U$70,21,FALSE)</f>
        <v>24985</v>
      </c>
    </row>
    <row r="70" spans="1:16" x14ac:dyDescent="0.25">
      <c r="A70" s="7" t="s">
        <v>101</v>
      </c>
      <c r="B70" s="7" t="s">
        <v>1481</v>
      </c>
      <c r="C70" s="7" t="s">
        <v>101</v>
      </c>
      <c r="D70" s="7" t="s">
        <v>101</v>
      </c>
      <c r="E70" s="7" t="s">
        <v>101</v>
      </c>
      <c r="F70" s="7" t="s">
        <v>101</v>
      </c>
      <c r="G70" s="7" t="s">
        <v>101</v>
      </c>
      <c r="H70" s="7" t="s">
        <v>101</v>
      </c>
    </row>
    <row r="71" spans="1:16" x14ac:dyDescent="0.25">
      <c r="A71" s="7" t="s">
        <v>1480</v>
      </c>
      <c r="B71" s="7" t="s">
        <v>1479</v>
      </c>
      <c r="C71" s="7" t="s">
        <v>565</v>
      </c>
      <c r="D71" s="7" t="s">
        <v>101</v>
      </c>
      <c r="E71" s="7" t="s">
        <v>1478</v>
      </c>
      <c r="F71" s="7" t="s">
        <v>563</v>
      </c>
      <c r="G71" s="7" t="s">
        <v>1477</v>
      </c>
      <c r="H71" s="7" t="s">
        <v>97</v>
      </c>
    </row>
    <row r="72" spans="1:16" x14ac:dyDescent="0.25">
      <c r="A72" s="7" t="s">
        <v>1476</v>
      </c>
      <c r="B72" s="7" t="s">
        <v>1475</v>
      </c>
      <c r="C72" s="7" t="s">
        <v>557</v>
      </c>
      <c r="D72" s="7" t="s">
        <v>174</v>
      </c>
      <c r="E72" s="7" t="s">
        <v>1474</v>
      </c>
      <c r="F72" s="7" t="s">
        <v>106</v>
      </c>
      <c r="G72" s="7" t="s">
        <v>1474</v>
      </c>
      <c r="H72" s="7" t="s">
        <v>97</v>
      </c>
    </row>
    <row r="73" spans="1:16" x14ac:dyDescent="0.25">
      <c r="A73" s="7" t="s">
        <v>1473</v>
      </c>
      <c r="B73" s="7" t="s">
        <v>1472</v>
      </c>
      <c r="C73" s="7" t="s">
        <v>153</v>
      </c>
      <c r="D73" s="7" t="s">
        <v>101</v>
      </c>
      <c r="E73" s="7" t="s">
        <v>152</v>
      </c>
      <c r="F73" s="7" t="s">
        <v>152</v>
      </c>
      <c r="G73" s="7" t="s">
        <v>1471</v>
      </c>
      <c r="H73" s="7" t="s">
        <v>97</v>
      </c>
    </row>
    <row r="74" spans="1:16" x14ac:dyDescent="0.25">
      <c r="A74" s="7" t="s">
        <v>1470</v>
      </c>
      <c r="B74" s="7" t="s">
        <v>1469</v>
      </c>
      <c r="C74" s="7" t="s">
        <v>260</v>
      </c>
      <c r="D74" s="7" t="s">
        <v>1468</v>
      </c>
      <c r="E74" s="7" t="s">
        <v>299</v>
      </c>
      <c r="F74" s="7" t="s">
        <v>257</v>
      </c>
      <c r="G74" s="7" t="s">
        <v>299</v>
      </c>
      <c r="H74" s="7" t="s">
        <v>97</v>
      </c>
    </row>
    <row r="75" spans="1:16" x14ac:dyDescent="0.25">
      <c r="A75" s="7" t="s">
        <v>1467</v>
      </c>
      <c r="B75" s="7" t="s">
        <v>1466</v>
      </c>
      <c r="C75" s="7" t="s">
        <v>312</v>
      </c>
      <c r="D75" s="7" t="s">
        <v>101</v>
      </c>
      <c r="E75" s="7" t="s">
        <v>486</v>
      </c>
      <c r="F75" s="7" t="s">
        <v>310</v>
      </c>
      <c r="G75" s="7" t="s">
        <v>486</v>
      </c>
      <c r="H75" s="7" t="s">
        <v>97</v>
      </c>
    </row>
    <row r="76" spans="1:16" x14ac:dyDescent="0.25">
      <c r="A76" s="7" t="s">
        <v>1465</v>
      </c>
      <c r="B76" s="7" t="s">
        <v>1464</v>
      </c>
      <c r="C76" s="7" t="s">
        <v>1125</v>
      </c>
      <c r="D76" s="7" t="s">
        <v>991</v>
      </c>
      <c r="E76" s="7" t="s">
        <v>478</v>
      </c>
      <c r="F76" s="7" t="s">
        <v>146</v>
      </c>
      <c r="G76" s="7" t="s">
        <v>478</v>
      </c>
      <c r="H76" s="7" t="s">
        <v>97</v>
      </c>
    </row>
    <row r="77" spans="1:16" x14ac:dyDescent="0.25">
      <c r="A77" s="7" t="s">
        <v>1463</v>
      </c>
      <c r="B77" s="7" t="s">
        <v>1462</v>
      </c>
      <c r="C77" s="7" t="s">
        <v>635</v>
      </c>
      <c r="D77" s="7" t="s">
        <v>504</v>
      </c>
      <c r="E77" s="7" t="s">
        <v>1081</v>
      </c>
      <c r="F77" s="7" t="s">
        <v>231</v>
      </c>
      <c r="G77" s="7" t="s">
        <v>1081</v>
      </c>
      <c r="H77" s="7" t="s">
        <v>97</v>
      </c>
    </row>
    <row r="78" spans="1:16" x14ac:dyDescent="0.25">
      <c r="A78" s="7" t="s">
        <v>1461</v>
      </c>
      <c r="B78" s="7" t="s">
        <v>1460</v>
      </c>
      <c r="C78" s="7" t="s">
        <v>335</v>
      </c>
      <c r="D78" s="7" t="s">
        <v>101</v>
      </c>
      <c r="E78" s="7" t="s">
        <v>1459</v>
      </c>
      <c r="F78" s="7" t="s">
        <v>1022</v>
      </c>
      <c r="G78" s="7" t="s">
        <v>1458</v>
      </c>
      <c r="H78" s="7" t="s">
        <v>97</v>
      </c>
    </row>
    <row r="79" spans="1:16" x14ac:dyDescent="0.25">
      <c r="A79" s="7" t="s">
        <v>1457</v>
      </c>
      <c r="B79" s="7" t="s">
        <v>1456</v>
      </c>
      <c r="C79" s="7" t="s">
        <v>322</v>
      </c>
      <c r="D79" s="7" t="s">
        <v>321</v>
      </c>
      <c r="E79" s="7" t="s">
        <v>478</v>
      </c>
      <c r="F79" s="7" t="s">
        <v>320</v>
      </c>
      <c r="G79" s="7" t="s">
        <v>478</v>
      </c>
      <c r="H79" s="7" t="s">
        <v>97</v>
      </c>
    </row>
    <row r="80" spans="1:16" x14ac:dyDescent="0.25">
      <c r="A80" s="7" t="s">
        <v>1455</v>
      </c>
      <c r="B80" s="7" t="s">
        <v>1454</v>
      </c>
      <c r="C80" s="7" t="s">
        <v>1075</v>
      </c>
      <c r="D80" s="7" t="s">
        <v>174</v>
      </c>
      <c r="E80" s="7" t="s">
        <v>347</v>
      </c>
      <c r="F80" s="7" t="s">
        <v>1074</v>
      </c>
      <c r="G80" s="7" t="s">
        <v>347</v>
      </c>
      <c r="H80" s="7" t="s">
        <v>97</v>
      </c>
    </row>
    <row r="81" spans="1:8" x14ac:dyDescent="0.25">
      <c r="A81" s="7" t="s">
        <v>1453</v>
      </c>
      <c r="B81" s="7" t="s">
        <v>1452</v>
      </c>
      <c r="C81" s="7" t="s">
        <v>221</v>
      </c>
      <c r="D81" s="7" t="s">
        <v>295</v>
      </c>
      <c r="E81" s="7" t="s">
        <v>466</v>
      </c>
      <c r="F81" s="7" t="s">
        <v>219</v>
      </c>
      <c r="G81" s="7" t="s">
        <v>466</v>
      </c>
      <c r="H81" s="7" t="s">
        <v>97</v>
      </c>
    </row>
    <row r="82" spans="1:8" x14ac:dyDescent="0.25">
      <c r="A82" s="7" t="s">
        <v>1451</v>
      </c>
      <c r="B82" s="7" t="s">
        <v>1450</v>
      </c>
      <c r="C82" s="7" t="s">
        <v>233</v>
      </c>
      <c r="D82" s="7" t="s">
        <v>338</v>
      </c>
      <c r="E82" s="7" t="s">
        <v>1449</v>
      </c>
      <c r="F82" s="7" t="s">
        <v>231</v>
      </c>
      <c r="G82" s="7" t="s">
        <v>338</v>
      </c>
      <c r="H82" s="7" t="s">
        <v>97</v>
      </c>
    </row>
    <row r="83" spans="1:8" x14ac:dyDescent="0.25">
      <c r="A83" s="7" t="s">
        <v>1448</v>
      </c>
      <c r="B83" s="7" t="s">
        <v>1447</v>
      </c>
      <c r="C83" s="7" t="s">
        <v>233</v>
      </c>
      <c r="D83" s="7" t="s">
        <v>922</v>
      </c>
      <c r="E83" s="7" t="s">
        <v>710</v>
      </c>
      <c r="F83" s="7" t="s">
        <v>231</v>
      </c>
      <c r="G83" s="7" t="s">
        <v>710</v>
      </c>
      <c r="H83" s="7" t="s">
        <v>97</v>
      </c>
    </row>
    <row r="84" spans="1:8" x14ac:dyDescent="0.25">
      <c r="A84" s="7" t="s">
        <v>1446</v>
      </c>
      <c r="B84" s="7" t="s">
        <v>1445</v>
      </c>
      <c r="C84" s="7" t="s">
        <v>183</v>
      </c>
      <c r="D84" s="7" t="s">
        <v>922</v>
      </c>
      <c r="E84" s="7" t="s">
        <v>653</v>
      </c>
      <c r="F84" s="7" t="s">
        <v>182</v>
      </c>
      <c r="G84" s="7" t="s">
        <v>653</v>
      </c>
      <c r="H84" s="7" t="s">
        <v>97</v>
      </c>
    </row>
    <row r="85" spans="1:8" x14ac:dyDescent="0.25">
      <c r="A85" s="7" t="s">
        <v>1444</v>
      </c>
      <c r="B85" s="7" t="s">
        <v>1443</v>
      </c>
      <c r="C85" s="7" t="s">
        <v>192</v>
      </c>
      <c r="D85" s="7" t="s">
        <v>101</v>
      </c>
      <c r="E85" s="7" t="s">
        <v>400</v>
      </c>
      <c r="F85" s="7" t="s">
        <v>400</v>
      </c>
      <c r="G85" s="7" t="s">
        <v>1442</v>
      </c>
      <c r="H85" s="7" t="s">
        <v>97</v>
      </c>
    </row>
    <row r="86" spans="1:8" x14ac:dyDescent="0.25">
      <c r="A86" s="7" t="s">
        <v>1441</v>
      </c>
      <c r="B86" s="7" t="s">
        <v>1440</v>
      </c>
      <c r="C86" s="7" t="s">
        <v>824</v>
      </c>
      <c r="D86" s="7" t="s">
        <v>101</v>
      </c>
      <c r="E86" s="7" t="s">
        <v>926</v>
      </c>
      <c r="F86" s="7" t="s">
        <v>499</v>
      </c>
      <c r="G86" s="7" t="s">
        <v>926</v>
      </c>
      <c r="H86" s="7" t="s">
        <v>97</v>
      </c>
    </row>
    <row r="87" spans="1:8" x14ac:dyDescent="0.25">
      <c r="A87" s="7" t="s">
        <v>1439</v>
      </c>
      <c r="B87" s="7" t="s">
        <v>1438</v>
      </c>
      <c r="C87" s="7" t="s">
        <v>1057</v>
      </c>
      <c r="D87" s="7" t="s">
        <v>1437</v>
      </c>
      <c r="E87" s="7" t="s">
        <v>381</v>
      </c>
      <c r="F87" s="7" t="s">
        <v>106</v>
      </c>
      <c r="G87" s="7" t="s">
        <v>381</v>
      </c>
      <c r="H87" s="7" t="s">
        <v>97</v>
      </c>
    </row>
    <row r="88" spans="1:8" x14ac:dyDescent="0.25">
      <c r="A88" s="7" t="s">
        <v>1436</v>
      </c>
      <c r="B88" s="7" t="s">
        <v>1435</v>
      </c>
      <c r="C88" s="7" t="s">
        <v>183</v>
      </c>
      <c r="D88" s="7" t="s">
        <v>277</v>
      </c>
      <c r="E88" s="7" t="s">
        <v>663</v>
      </c>
      <c r="F88" s="7" t="s">
        <v>182</v>
      </c>
      <c r="G88" s="7" t="s">
        <v>663</v>
      </c>
      <c r="H88" s="7" t="s">
        <v>97</v>
      </c>
    </row>
    <row r="89" spans="1:8" x14ac:dyDescent="0.25">
      <c r="A89" s="7" t="s">
        <v>1434</v>
      </c>
      <c r="B89" s="7" t="s">
        <v>1433</v>
      </c>
      <c r="C89" s="7" t="s">
        <v>227</v>
      </c>
      <c r="D89" s="7" t="s">
        <v>101</v>
      </c>
      <c r="E89" s="7" t="s">
        <v>224</v>
      </c>
      <c r="F89" s="7" t="s">
        <v>290</v>
      </c>
      <c r="G89" s="7" t="s">
        <v>224</v>
      </c>
      <c r="H89" s="7" t="s">
        <v>97</v>
      </c>
    </row>
    <row r="90" spans="1:8" x14ac:dyDescent="0.25">
      <c r="A90" s="7" t="s">
        <v>1432</v>
      </c>
      <c r="B90" s="7" t="s">
        <v>1431</v>
      </c>
      <c r="C90" s="7" t="s">
        <v>183</v>
      </c>
      <c r="D90" s="7" t="s">
        <v>1430</v>
      </c>
      <c r="E90" s="7" t="s">
        <v>1429</v>
      </c>
      <c r="F90" s="7" t="s">
        <v>182</v>
      </c>
      <c r="G90" s="7" t="s">
        <v>1429</v>
      </c>
      <c r="H90" s="7" t="s">
        <v>97</v>
      </c>
    </row>
    <row r="91" spans="1:8" x14ac:dyDescent="0.25">
      <c r="A91" s="7" t="s">
        <v>1428</v>
      </c>
      <c r="B91" s="7" t="s">
        <v>1427</v>
      </c>
      <c r="C91" s="7" t="s">
        <v>123</v>
      </c>
      <c r="D91" s="7" t="s">
        <v>959</v>
      </c>
      <c r="E91" s="7" t="s">
        <v>483</v>
      </c>
      <c r="F91" s="7" t="s">
        <v>482</v>
      </c>
      <c r="G91" s="7" t="s">
        <v>1426</v>
      </c>
      <c r="H91" s="7" t="s">
        <v>97</v>
      </c>
    </row>
    <row r="92" spans="1:8" x14ac:dyDescent="0.25">
      <c r="A92" s="7" t="s">
        <v>1425</v>
      </c>
      <c r="B92" s="7" t="s">
        <v>1424</v>
      </c>
      <c r="C92" s="7" t="s">
        <v>243</v>
      </c>
      <c r="D92" s="7" t="s">
        <v>1128</v>
      </c>
      <c r="E92" s="7" t="s">
        <v>1423</v>
      </c>
      <c r="F92" s="7" t="s">
        <v>242</v>
      </c>
      <c r="G92" s="7" t="s">
        <v>1423</v>
      </c>
      <c r="H92" s="7" t="s">
        <v>97</v>
      </c>
    </row>
    <row r="93" spans="1:8" x14ac:dyDescent="0.25">
      <c r="A93" s="7" t="s">
        <v>1422</v>
      </c>
      <c r="B93" s="7" t="s">
        <v>1421</v>
      </c>
      <c r="C93" s="7" t="s">
        <v>312</v>
      </c>
      <c r="D93" s="7" t="s">
        <v>419</v>
      </c>
      <c r="E93" s="7" t="s">
        <v>367</v>
      </c>
      <c r="F93" s="7" t="s">
        <v>310</v>
      </c>
      <c r="G93" s="7" t="s">
        <v>1420</v>
      </c>
      <c r="H93" s="7" t="s">
        <v>97</v>
      </c>
    </row>
    <row r="94" spans="1:8" x14ac:dyDescent="0.25">
      <c r="A94" s="7" t="s">
        <v>101</v>
      </c>
      <c r="B94" s="7" t="s">
        <v>1419</v>
      </c>
      <c r="C94" s="7" t="s">
        <v>101</v>
      </c>
      <c r="D94" s="7" t="s">
        <v>101</v>
      </c>
      <c r="E94" s="7" t="s">
        <v>101</v>
      </c>
      <c r="F94" s="7" t="s">
        <v>101</v>
      </c>
      <c r="G94" s="7" t="s">
        <v>101</v>
      </c>
      <c r="H94" s="7" t="s">
        <v>101</v>
      </c>
    </row>
    <row r="95" spans="1:8" x14ac:dyDescent="0.25">
      <c r="A95" s="7" t="s">
        <v>1418</v>
      </c>
      <c r="B95" s="7" t="s">
        <v>1417</v>
      </c>
      <c r="C95" s="7" t="s">
        <v>1161</v>
      </c>
      <c r="D95" s="7" t="s">
        <v>687</v>
      </c>
      <c r="E95" s="7" t="s">
        <v>1416</v>
      </c>
      <c r="F95" s="7" t="s">
        <v>1367</v>
      </c>
      <c r="G95" s="7" t="s">
        <v>1416</v>
      </c>
      <c r="H95" s="7" t="s">
        <v>97</v>
      </c>
    </row>
    <row r="96" spans="1:8" x14ac:dyDescent="0.25">
      <c r="A96" s="7" t="s">
        <v>1415</v>
      </c>
      <c r="B96" s="7" t="s">
        <v>1414</v>
      </c>
      <c r="C96" s="7" t="s">
        <v>1125</v>
      </c>
      <c r="D96" s="7" t="s">
        <v>1413</v>
      </c>
      <c r="E96" s="7" t="s">
        <v>478</v>
      </c>
      <c r="F96" s="7" t="s">
        <v>146</v>
      </c>
      <c r="G96" s="7" t="s">
        <v>478</v>
      </c>
      <c r="H96" s="7" t="s">
        <v>97</v>
      </c>
    </row>
    <row r="97" spans="1:8" x14ac:dyDescent="0.25">
      <c r="A97" s="7" t="s">
        <v>1412</v>
      </c>
      <c r="B97" s="7" t="s">
        <v>1411</v>
      </c>
      <c r="C97" s="7" t="s">
        <v>227</v>
      </c>
      <c r="D97" s="7" t="s">
        <v>101</v>
      </c>
      <c r="E97" s="7" t="s">
        <v>396</v>
      </c>
      <c r="F97" s="7" t="s">
        <v>290</v>
      </c>
      <c r="G97" s="7" t="s">
        <v>1410</v>
      </c>
      <c r="H97" s="7" t="s">
        <v>97</v>
      </c>
    </row>
    <row r="98" spans="1:8" x14ac:dyDescent="0.25">
      <c r="A98" s="7" t="s">
        <v>1409</v>
      </c>
      <c r="B98" s="7" t="s">
        <v>1408</v>
      </c>
      <c r="C98" s="7" t="s">
        <v>148</v>
      </c>
      <c r="D98" s="7" t="s">
        <v>811</v>
      </c>
      <c r="E98" s="7" t="s">
        <v>431</v>
      </c>
      <c r="F98" s="7" t="s">
        <v>146</v>
      </c>
      <c r="G98" s="7" t="s">
        <v>431</v>
      </c>
      <c r="H98" s="7" t="s">
        <v>97</v>
      </c>
    </row>
    <row r="99" spans="1:8" x14ac:dyDescent="0.25">
      <c r="A99" s="7" t="s">
        <v>1407</v>
      </c>
      <c r="B99" s="7" t="s">
        <v>1406</v>
      </c>
      <c r="C99" s="7" t="s">
        <v>183</v>
      </c>
      <c r="D99" s="7" t="s">
        <v>300</v>
      </c>
      <c r="E99" s="7" t="s">
        <v>370</v>
      </c>
      <c r="F99" s="7" t="s">
        <v>182</v>
      </c>
      <c r="G99" s="7" t="s">
        <v>370</v>
      </c>
      <c r="H99" s="7" t="s">
        <v>97</v>
      </c>
    </row>
    <row r="100" spans="1:8" x14ac:dyDescent="0.25">
      <c r="A100" s="7" t="s">
        <v>1405</v>
      </c>
      <c r="B100" s="7" t="s">
        <v>1404</v>
      </c>
      <c r="C100" s="7" t="s">
        <v>129</v>
      </c>
      <c r="D100" s="7" t="s">
        <v>1213</v>
      </c>
      <c r="E100" s="7" t="s">
        <v>1403</v>
      </c>
      <c r="F100" s="7" t="s">
        <v>127</v>
      </c>
      <c r="G100" s="7" t="s">
        <v>1403</v>
      </c>
      <c r="H100" s="7" t="s">
        <v>97</v>
      </c>
    </row>
    <row r="101" spans="1:8" x14ac:dyDescent="0.25">
      <c r="A101" s="7" t="s">
        <v>1402</v>
      </c>
      <c r="B101" s="7" t="s">
        <v>1401</v>
      </c>
      <c r="C101" s="7" t="s">
        <v>183</v>
      </c>
      <c r="D101" s="7" t="s">
        <v>512</v>
      </c>
      <c r="E101" s="7" t="s">
        <v>1400</v>
      </c>
      <c r="F101" s="7" t="s">
        <v>182</v>
      </c>
      <c r="G101" s="7" t="s">
        <v>1400</v>
      </c>
      <c r="H101" s="7" t="s">
        <v>97</v>
      </c>
    </row>
    <row r="102" spans="1:8" x14ac:dyDescent="0.25">
      <c r="A102" s="7" t="s">
        <v>1399</v>
      </c>
      <c r="B102" s="7" t="s">
        <v>1398</v>
      </c>
      <c r="C102" s="7" t="s">
        <v>287</v>
      </c>
      <c r="D102" s="7" t="s">
        <v>101</v>
      </c>
      <c r="E102" s="7" t="s">
        <v>721</v>
      </c>
      <c r="F102" s="7" t="s">
        <v>286</v>
      </c>
      <c r="G102" s="7" t="s">
        <v>721</v>
      </c>
      <c r="H102" s="7" t="s">
        <v>97</v>
      </c>
    </row>
    <row r="103" spans="1:8" x14ac:dyDescent="0.25">
      <c r="A103" s="7" t="s">
        <v>1397</v>
      </c>
      <c r="B103" s="7" t="s">
        <v>1396</v>
      </c>
      <c r="C103" s="7" t="s">
        <v>287</v>
      </c>
      <c r="D103" s="7" t="s">
        <v>101</v>
      </c>
      <c r="E103" s="7" t="s">
        <v>721</v>
      </c>
      <c r="F103" s="7" t="s">
        <v>286</v>
      </c>
      <c r="G103" s="7" t="s">
        <v>721</v>
      </c>
      <c r="H103" s="7" t="s">
        <v>97</v>
      </c>
    </row>
    <row r="104" spans="1:8" x14ac:dyDescent="0.25">
      <c r="A104" s="7" t="s">
        <v>1395</v>
      </c>
      <c r="B104" s="7" t="s">
        <v>1394</v>
      </c>
      <c r="C104" s="7" t="s">
        <v>287</v>
      </c>
      <c r="D104" s="7" t="s">
        <v>101</v>
      </c>
      <c r="E104" s="7" t="s">
        <v>253</v>
      </c>
      <c r="F104" s="7" t="s">
        <v>286</v>
      </c>
      <c r="G104" s="7" t="s">
        <v>253</v>
      </c>
      <c r="H104" s="7" t="s">
        <v>97</v>
      </c>
    </row>
    <row r="105" spans="1:8" x14ac:dyDescent="0.25">
      <c r="A105" s="7" t="s">
        <v>1393</v>
      </c>
      <c r="B105" s="7" t="s">
        <v>1392</v>
      </c>
      <c r="C105" s="7" t="s">
        <v>183</v>
      </c>
      <c r="D105" s="7" t="s">
        <v>101</v>
      </c>
      <c r="E105" s="7" t="s">
        <v>1391</v>
      </c>
      <c r="F105" s="7" t="s">
        <v>182</v>
      </c>
      <c r="G105" s="7" t="s">
        <v>1391</v>
      </c>
      <c r="H105" s="7" t="s">
        <v>97</v>
      </c>
    </row>
    <row r="106" spans="1:8" x14ac:dyDescent="0.25">
      <c r="A106" s="7" t="s">
        <v>1390</v>
      </c>
      <c r="B106" s="7" t="s">
        <v>1389</v>
      </c>
      <c r="C106" s="7" t="s">
        <v>272</v>
      </c>
      <c r="D106" s="7" t="s">
        <v>584</v>
      </c>
      <c r="E106" s="7" t="s">
        <v>1388</v>
      </c>
      <c r="F106" s="7" t="s">
        <v>270</v>
      </c>
      <c r="G106" s="7" t="s">
        <v>1388</v>
      </c>
      <c r="H106" s="7" t="s">
        <v>97</v>
      </c>
    </row>
    <row r="107" spans="1:8" x14ac:dyDescent="0.25">
      <c r="A107" s="7" t="s">
        <v>1387</v>
      </c>
      <c r="B107" s="7" t="s">
        <v>1386</v>
      </c>
      <c r="C107" s="7" t="s">
        <v>287</v>
      </c>
      <c r="D107" s="7" t="s">
        <v>358</v>
      </c>
      <c r="E107" s="7" t="s">
        <v>1385</v>
      </c>
      <c r="F107" s="7" t="s">
        <v>286</v>
      </c>
      <c r="G107" s="7" t="s">
        <v>1384</v>
      </c>
      <c r="H107" s="7" t="s">
        <v>97</v>
      </c>
    </row>
    <row r="108" spans="1:8" x14ac:dyDescent="0.25">
      <c r="A108" s="7" t="s">
        <v>1383</v>
      </c>
      <c r="B108" s="7" t="s">
        <v>1382</v>
      </c>
      <c r="C108" s="7" t="s">
        <v>221</v>
      </c>
      <c r="D108" s="7" t="s">
        <v>101</v>
      </c>
      <c r="E108" s="7" t="s">
        <v>760</v>
      </c>
      <c r="F108" s="7" t="s">
        <v>219</v>
      </c>
      <c r="G108" s="7" t="s">
        <v>760</v>
      </c>
      <c r="H108" s="7" t="s">
        <v>97</v>
      </c>
    </row>
    <row r="109" spans="1:8" x14ac:dyDescent="0.25">
      <c r="A109" s="7" t="s">
        <v>1381</v>
      </c>
      <c r="B109" s="7" t="s">
        <v>1380</v>
      </c>
      <c r="C109" s="7" t="s">
        <v>287</v>
      </c>
      <c r="D109" s="7" t="s">
        <v>101</v>
      </c>
      <c r="E109" s="7" t="s">
        <v>253</v>
      </c>
      <c r="F109" s="7" t="s">
        <v>286</v>
      </c>
      <c r="G109" s="7" t="s">
        <v>1379</v>
      </c>
      <c r="H109" s="7" t="s">
        <v>97</v>
      </c>
    </row>
    <row r="110" spans="1:8" x14ac:dyDescent="0.25">
      <c r="A110" s="7" t="s">
        <v>101</v>
      </c>
      <c r="B110" s="7" t="s">
        <v>1378</v>
      </c>
      <c r="C110" s="7" t="s">
        <v>101</v>
      </c>
      <c r="D110" s="7" t="s">
        <v>101</v>
      </c>
      <c r="E110" s="7" t="s">
        <v>101</v>
      </c>
      <c r="F110" s="7" t="s">
        <v>101</v>
      </c>
      <c r="G110" s="7" t="s">
        <v>101</v>
      </c>
      <c r="H110" s="7" t="s">
        <v>101</v>
      </c>
    </row>
    <row r="111" spans="1:8" x14ac:dyDescent="0.25">
      <c r="A111" s="7" t="s">
        <v>1377</v>
      </c>
      <c r="B111" s="7" t="s">
        <v>1376</v>
      </c>
      <c r="C111" s="7" t="s">
        <v>1375</v>
      </c>
      <c r="D111" s="7" t="s">
        <v>1048</v>
      </c>
      <c r="E111" s="7" t="s">
        <v>1374</v>
      </c>
      <c r="F111" s="7" t="s">
        <v>140</v>
      </c>
      <c r="G111" s="7" t="s">
        <v>1374</v>
      </c>
      <c r="H111" s="7" t="s">
        <v>97</v>
      </c>
    </row>
    <row r="112" spans="1:8" x14ac:dyDescent="0.25">
      <c r="A112" s="7" t="s">
        <v>1373</v>
      </c>
      <c r="B112" s="7" t="s">
        <v>1372</v>
      </c>
      <c r="C112" s="7" t="s">
        <v>312</v>
      </c>
      <c r="D112" s="7" t="s">
        <v>419</v>
      </c>
      <c r="E112" s="7" t="s">
        <v>367</v>
      </c>
      <c r="F112" s="7" t="s">
        <v>310</v>
      </c>
      <c r="G112" s="7" t="s">
        <v>1371</v>
      </c>
      <c r="H112" s="7" t="s">
        <v>97</v>
      </c>
    </row>
    <row r="113" spans="1:8" x14ac:dyDescent="0.25">
      <c r="A113" s="7" t="s">
        <v>1370</v>
      </c>
      <c r="B113" s="7" t="s">
        <v>1369</v>
      </c>
      <c r="C113" s="7" t="s">
        <v>1161</v>
      </c>
      <c r="D113" s="7" t="s">
        <v>1368</v>
      </c>
      <c r="E113" s="7" t="s">
        <v>1159</v>
      </c>
      <c r="F113" s="7" t="s">
        <v>1367</v>
      </c>
      <c r="G113" s="7" t="s">
        <v>1159</v>
      </c>
      <c r="H113" s="7" t="s">
        <v>97</v>
      </c>
    </row>
    <row r="114" spans="1:8" x14ac:dyDescent="0.25">
      <c r="A114" s="7" t="s">
        <v>1366</v>
      </c>
      <c r="B114" s="7" t="s">
        <v>1365</v>
      </c>
      <c r="C114" s="7" t="s">
        <v>227</v>
      </c>
      <c r="D114" s="7" t="s">
        <v>101</v>
      </c>
      <c r="E114" s="7" t="s">
        <v>618</v>
      </c>
      <c r="F114" s="7" t="s">
        <v>290</v>
      </c>
      <c r="G114" s="7" t="s">
        <v>1364</v>
      </c>
      <c r="H114" s="7" t="s">
        <v>97</v>
      </c>
    </row>
    <row r="115" spans="1:8" x14ac:dyDescent="0.25">
      <c r="A115" s="7" t="s">
        <v>101</v>
      </c>
      <c r="B115" s="7" t="s">
        <v>1363</v>
      </c>
      <c r="C115" s="7" t="s">
        <v>101</v>
      </c>
      <c r="D115" s="7" t="s">
        <v>101</v>
      </c>
      <c r="E115" s="7" t="s">
        <v>101</v>
      </c>
      <c r="F115" s="7" t="s">
        <v>101</v>
      </c>
      <c r="G115" s="7" t="s">
        <v>101</v>
      </c>
      <c r="H115" s="7" t="s">
        <v>101</v>
      </c>
    </row>
    <row r="116" spans="1:8" x14ac:dyDescent="0.25">
      <c r="A116" s="7" t="s">
        <v>1362</v>
      </c>
      <c r="B116" s="7" t="s">
        <v>1361</v>
      </c>
      <c r="C116" s="7" t="s">
        <v>129</v>
      </c>
      <c r="D116" s="7" t="s">
        <v>1360</v>
      </c>
      <c r="E116" s="7" t="s">
        <v>1359</v>
      </c>
      <c r="F116" s="7" t="s">
        <v>127</v>
      </c>
      <c r="G116" s="7" t="s">
        <v>1359</v>
      </c>
      <c r="H116" s="7" t="s">
        <v>97</v>
      </c>
    </row>
    <row r="117" spans="1:8" x14ac:dyDescent="0.25">
      <c r="A117" s="7" t="s">
        <v>1358</v>
      </c>
      <c r="B117" s="7" t="s">
        <v>1357</v>
      </c>
      <c r="C117" s="7" t="s">
        <v>335</v>
      </c>
      <c r="D117" s="7" t="s">
        <v>101</v>
      </c>
      <c r="E117" s="7" t="s">
        <v>361</v>
      </c>
      <c r="F117" s="7" t="s">
        <v>1022</v>
      </c>
      <c r="G117" s="7" t="s">
        <v>361</v>
      </c>
      <c r="H117" s="7" t="s">
        <v>97</v>
      </c>
    </row>
    <row r="118" spans="1:8" x14ac:dyDescent="0.25">
      <c r="A118" s="7" t="s">
        <v>1356</v>
      </c>
      <c r="B118" s="7" t="s">
        <v>1355</v>
      </c>
      <c r="C118" s="7" t="s">
        <v>769</v>
      </c>
      <c r="D118" s="7" t="s">
        <v>475</v>
      </c>
      <c r="E118" s="7" t="s">
        <v>1354</v>
      </c>
      <c r="F118" s="7" t="s">
        <v>607</v>
      </c>
      <c r="G118" s="7" t="s">
        <v>1354</v>
      </c>
      <c r="H118" s="7" t="s">
        <v>97</v>
      </c>
    </row>
    <row r="119" spans="1:8" x14ac:dyDescent="0.25">
      <c r="A119" s="7" t="s">
        <v>1353</v>
      </c>
      <c r="B119" s="7" t="s">
        <v>1352</v>
      </c>
      <c r="C119" s="7" t="s">
        <v>129</v>
      </c>
      <c r="D119" s="7" t="s">
        <v>101</v>
      </c>
      <c r="E119" s="7" t="s">
        <v>128</v>
      </c>
      <c r="F119" s="7" t="s">
        <v>127</v>
      </c>
      <c r="G119" s="7" t="s">
        <v>1179</v>
      </c>
      <c r="H119" s="7" t="s">
        <v>97</v>
      </c>
    </row>
    <row r="120" spans="1:8" x14ac:dyDescent="0.25">
      <c r="A120" s="7" t="s">
        <v>1351</v>
      </c>
      <c r="B120" s="7" t="s">
        <v>1350</v>
      </c>
      <c r="C120" s="7" t="s">
        <v>102</v>
      </c>
      <c r="D120" s="7" t="s">
        <v>174</v>
      </c>
      <c r="E120" s="7" t="s">
        <v>1031</v>
      </c>
      <c r="F120" s="7" t="s">
        <v>112</v>
      </c>
      <c r="G120" s="7" t="s">
        <v>1031</v>
      </c>
      <c r="H120" s="7" t="s">
        <v>97</v>
      </c>
    </row>
    <row r="121" spans="1:8" x14ac:dyDescent="0.25">
      <c r="A121" s="7" t="s">
        <v>1349</v>
      </c>
      <c r="B121" s="7" t="s">
        <v>1348</v>
      </c>
      <c r="C121" s="7" t="s">
        <v>260</v>
      </c>
      <c r="D121" s="7" t="s">
        <v>101</v>
      </c>
      <c r="E121" s="7" t="s">
        <v>1347</v>
      </c>
      <c r="F121" s="7" t="s">
        <v>257</v>
      </c>
      <c r="G121" s="7" t="s">
        <v>797</v>
      </c>
      <c r="H121" s="7" t="s">
        <v>97</v>
      </c>
    </row>
    <row r="122" spans="1:8" x14ac:dyDescent="0.25">
      <c r="A122" s="7" t="s">
        <v>1346</v>
      </c>
      <c r="B122" s="7" t="s">
        <v>1345</v>
      </c>
      <c r="C122" s="7" t="s">
        <v>287</v>
      </c>
      <c r="D122" s="7" t="s">
        <v>1153</v>
      </c>
      <c r="E122" s="7" t="s">
        <v>701</v>
      </c>
      <c r="F122" s="7" t="s">
        <v>286</v>
      </c>
      <c r="G122" s="7" t="s">
        <v>701</v>
      </c>
      <c r="H122" s="7" t="s">
        <v>97</v>
      </c>
    </row>
    <row r="123" spans="1:8" x14ac:dyDescent="0.25">
      <c r="A123" s="7" t="s">
        <v>1344</v>
      </c>
      <c r="B123" s="7" t="s">
        <v>1343</v>
      </c>
      <c r="C123" s="7" t="s">
        <v>102</v>
      </c>
      <c r="D123" s="7" t="s">
        <v>174</v>
      </c>
      <c r="E123" s="7" t="s">
        <v>107</v>
      </c>
      <c r="F123" s="7" t="s">
        <v>112</v>
      </c>
      <c r="G123" s="7" t="s">
        <v>107</v>
      </c>
      <c r="H123" s="7" t="s">
        <v>97</v>
      </c>
    </row>
    <row r="124" spans="1:8" x14ac:dyDescent="0.25">
      <c r="A124" s="7" t="s">
        <v>1342</v>
      </c>
      <c r="B124" s="7" t="s">
        <v>1341</v>
      </c>
      <c r="C124" s="7" t="s">
        <v>227</v>
      </c>
      <c r="D124" s="7" t="s">
        <v>101</v>
      </c>
      <c r="E124" s="7" t="s">
        <v>224</v>
      </c>
      <c r="F124" s="7" t="s">
        <v>290</v>
      </c>
      <c r="G124" s="7" t="s">
        <v>224</v>
      </c>
      <c r="H124" s="7" t="s">
        <v>97</v>
      </c>
    </row>
    <row r="125" spans="1:8" x14ac:dyDescent="0.25">
      <c r="A125" s="7" t="s">
        <v>1340</v>
      </c>
      <c r="B125" s="7" t="s">
        <v>1339</v>
      </c>
      <c r="C125" s="7" t="s">
        <v>628</v>
      </c>
      <c r="D125" s="7" t="s">
        <v>568</v>
      </c>
      <c r="E125" s="7" t="s">
        <v>293</v>
      </c>
      <c r="F125" s="7" t="s">
        <v>627</v>
      </c>
      <c r="G125" s="7" t="s">
        <v>293</v>
      </c>
      <c r="H125" s="7" t="s">
        <v>97</v>
      </c>
    </row>
    <row r="126" spans="1:8" x14ac:dyDescent="0.25">
      <c r="A126" s="7" t="s">
        <v>101</v>
      </c>
      <c r="B126" s="7" t="s">
        <v>525</v>
      </c>
      <c r="C126" s="7" t="s">
        <v>101</v>
      </c>
      <c r="D126" s="7" t="s">
        <v>101</v>
      </c>
      <c r="E126" s="7" t="s">
        <v>101</v>
      </c>
      <c r="F126" s="7" t="s">
        <v>101</v>
      </c>
      <c r="G126" s="7" t="s">
        <v>101</v>
      </c>
      <c r="H126" s="7" t="s">
        <v>101</v>
      </c>
    </row>
    <row r="127" spans="1:8" x14ac:dyDescent="0.25">
      <c r="A127" s="7" t="s">
        <v>1338</v>
      </c>
      <c r="B127" s="7" t="s">
        <v>1337</v>
      </c>
      <c r="C127" s="7" t="s">
        <v>532</v>
      </c>
      <c r="D127" s="7" t="s">
        <v>101</v>
      </c>
      <c r="E127" s="7" t="s">
        <v>999</v>
      </c>
      <c r="F127" s="7" t="s">
        <v>346</v>
      </c>
      <c r="G127" s="7" t="s">
        <v>1336</v>
      </c>
      <c r="H127" s="7" t="s">
        <v>97</v>
      </c>
    </row>
    <row r="128" spans="1:8" x14ac:dyDescent="0.25">
      <c r="A128" s="7" t="s">
        <v>1335</v>
      </c>
      <c r="B128" s="7" t="s">
        <v>1334</v>
      </c>
      <c r="C128" s="7" t="s">
        <v>206</v>
      </c>
      <c r="D128" s="7" t="s">
        <v>101</v>
      </c>
      <c r="E128" s="7" t="s">
        <v>583</v>
      </c>
      <c r="F128" s="7" t="s">
        <v>482</v>
      </c>
      <c r="G128" s="7" t="s">
        <v>797</v>
      </c>
      <c r="H128" s="7" t="s">
        <v>97</v>
      </c>
    </row>
    <row r="129" spans="1:8" x14ac:dyDescent="0.25">
      <c r="A129" s="7" t="s">
        <v>1333</v>
      </c>
      <c r="B129" s="7" t="s">
        <v>1332</v>
      </c>
      <c r="C129" s="7" t="s">
        <v>322</v>
      </c>
      <c r="D129" s="7" t="s">
        <v>300</v>
      </c>
      <c r="E129" s="7" t="s">
        <v>195</v>
      </c>
      <c r="F129" s="7" t="s">
        <v>320</v>
      </c>
      <c r="G129" s="7" t="s">
        <v>195</v>
      </c>
      <c r="H129" s="7" t="s">
        <v>97</v>
      </c>
    </row>
    <row r="130" spans="1:8" x14ac:dyDescent="0.25">
      <c r="A130" s="7" t="s">
        <v>1331</v>
      </c>
      <c r="B130" s="7" t="s">
        <v>1330</v>
      </c>
      <c r="C130" s="7" t="s">
        <v>824</v>
      </c>
      <c r="D130" s="7" t="s">
        <v>1329</v>
      </c>
      <c r="E130" s="7" t="s">
        <v>448</v>
      </c>
      <c r="F130" s="7" t="s">
        <v>499</v>
      </c>
      <c r="G130" s="7" t="s">
        <v>448</v>
      </c>
      <c r="H130" s="7" t="s">
        <v>97</v>
      </c>
    </row>
    <row r="131" spans="1:8" x14ac:dyDescent="0.25">
      <c r="A131" s="7" t="s">
        <v>1328</v>
      </c>
      <c r="B131" s="7" t="s">
        <v>1327</v>
      </c>
      <c r="C131" s="7" t="s">
        <v>1326</v>
      </c>
      <c r="D131" s="7" t="s">
        <v>427</v>
      </c>
      <c r="E131" s="7" t="s">
        <v>1235</v>
      </c>
      <c r="F131" s="7" t="s">
        <v>327</v>
      </c>
      <c r="G131" s="7" t="s">
        <v>1235</v>
      </c>
      <c r="H131" s="7" t="s">
        <v>97</v>
      </c>
    </row>
    <row r="132" spans="1:8" x14ac:dyDescent="0.25">
      <c r="A132" s="7" t="s">
        <v>1325</v>
      </c>
      <c r="B132" s="7" t="s">
        <v>1324</v>
      </c>
      <c r="C132" s="7" t="s">
        <v>296</v>
      </c>
      <c r="D132" s="7" t="s">
        <v>101</v>
      </c>
      <c r="E132" s="7" t="s">
        <v>1323</v>
      </c>
      <c r="F132" s="7" t="s">
        <v>294</v>
      </c>
      <c r="G132" s="7" t="s">
        <v>1322</v>
      </c>
      <c r="H132" s="7" t="s">
        <v>97</v>
      </c>
    </row>
    <row r="133" spans="1:8" x14ac:dyDescent="0.25">
      <c r="A133" s="7" t="s">
        <v>1321</v>
      </c>
      <c r="B133" s="7" t="s">
        <v>1320</v>
      </c>
      <c r="C133" s="7" t="s">
        <v>819</v>
      </c>
      <c r="D133" s="7" t="s">
        <v>171</v>
      </c>
      <c r="E133" s="7" t="s">
        <v>1280</v>
      </c>
      <c r="F133" s="7" t="s">
        <v>818</v>
      </c>
      <c r="G133" s="7" t="s">
        <v>1280</v>
      </c>
      <c r="H133" s="7" t="s">
        <v>97</v>
      </c>
    </row>
    <row r="134" spans="1:8" x14ac:dyDescent="0.25">
      <c r="A134" s="7" t="s">
        <v>1319</v>
      </c>
      <c r="B134" s="7" t="s">
        <v>1318</v>
      </c>
      <c r="C134" s="7" t="s">
        <v>1317</v>
      </c>
      <c r="D134" s="7" t="s">
        <v>147</v>
      </c>
      <c r="E134" s="7" t="s">
        <v>1316</v>
      </c>
      <c r="F134" s="7" t="s">
        <v>682</v>
      </c>
      <c r="G134" s="7" t="s">
        <v>1316</v>
      </c>
      <c r="H134" s="7" t="s">
        <v>97</v>
      </c>
    </row>
    <row r="135" spans="1:8" x14ac:dyDescent="0.25">
      <c r="A135" s="7" t="s">
        <v>1315</v>
      </c>
      <c r="B135" s="7" t="s">
        <v>1314</v>
      </c>
      <c r="C135" s="7" t="s">
        <v>684</v>
      </c>
      <c r="D135" s="7" t="s">
        <v>162</v>
      </c>
      <c r="E135" s="7" t="s">
        <v>1313</v>
      </c>
      <c r="F135" s="7" t="s">
        <v>682</v>
      </c>
      <c r="G135" s="7" t="s">
        <v>1313</v>
      </c>
      <c r="H135" s="7" t="s">
        <v>97</v>
      </c>
    </row>
    <row r="136" spans="1:8" x14ac:dyDescent="0.25">
      <c r="A136" s="7" t="s">
        <v>1312</v>
      </c>
      <c r="B136" s="7" t="s">
        <v>1311</v>
      </c>
      <c r="C136" s="7" t="s">
        <v>227</v>
      </c>
      <c r="D136" s="7" t="s">
        <v>101</v>
      </c>
      <c r="E136" s="7" t="s">
        <v>224</v>
      </c>
      <c r="F136" s="7" t="s">
        <v>290</v>
      </c>
      <c r="G136" s="7" t="s">
        <v>224</v>
      </c>
      <c r="H136" s="7" t="s">
        <v>97</v>
      </c>
    </row>
    <row r="137" spans="1:8" x14ac:dyDescent="0.25">
      <c r="A137" s="7" t="s">
        <v>1310</v>
      </c>
      <c r="B137" s="7" t="s">
        <v>1309</v>
      </c>
      <c r="C137" s="7" t="s">
        <v>183</v>
      </c>
      <c r="D137" s="7" t="s">
        <v>101</v>
      </c>
      <c r="E137" s="7" t="s">
        <v>978</v>
      </c>
      <c r="F137" s="7" t="s">
        <v>182</v>
      </c>
      <c r="G137" s="7" t="s">
        <v>978</v>
      </c>
      <c r="H137" s="7" t="s">
        <v>97</v>
      </c>
    </row>
    <row r="138" spans="1:8" x14ac:dyDescent="0.25">
      <c r="A138" s="7" t="s">
        <v>1308</v>
      </c>
      <c r="B138" s="7" t="s">
        <v>1307</v>
      </c>
      <c r="C138" s="7" t="s">
        <v>129</v>
      </c>
      <c r="D138" s="7" t="s">
        <v>141</v>
      </c>
      <c r="E138" s="7" t="s">
        <v>1047</v>
      </c>
      <c r="F138" s="7" t="s">
        <v>127</v>
      </c>
      <c r="G138" s="7" t="s">
        <v>1047</v>
      </c>
      <c r="H138" s="7" t="s">
        <v>97</v>
      </c>
    </row>
    <row r="139" spans="1:8" x14ac:dyDescent="0.25">
      <c r="A139" s="7" t="s">
        <v>1306</v>
      </c>
      <c r="B139" s="7" t="s">
        <v>1305</v>
      </c>
      <c r="C139" s="7" t="s">
        <v>532</v>
      </c>
      <c r="D139" s="7" t="s">
        <v>101</v>
      </c>
      <c r="E139" s="7" t="s">
        <v>1304</v>
      </c>
      <c r="F139" s="7" t="s">
        <v>346</v>
      </c>
      <c r="G139" s="7" t="s">
        <v>999</v>
      </c>
      <c r="H139" s="7" t="s">
        <v>97</v>
      </c>
    </row>
    <row r="140" spans="1:8" x14ac:dyDescent="0.25">
      <c r="A140" s="7" t="s">
        <v>101</v>
      </c>
      <c r="B140" s="7" t="s">
        <v>1303</v>
      </c>
      <c r="C140" s="7" t="s">
        <v>101</v>
      </c>
      <c r="D140" s="7" t="s">
        <v>101</v>
      </c>
      <c r="E140" s="7" t="s">
        <v>101</v>
      </c>
      <c r="F140" s="7" t="s">
        <v>101</v>
      </c>
      <c r="G140" s="7" t="s">
        <v>101</v>
      </c>
      <c r="H140" s="7" t="s">
        <v>101</v>
      </c>
    </row>
    <row r="141" spans="1:8" x14ac:dyDescent="0.25">
      <c r="A141" s="7" t="s">
        <v>1302</v>
      </c>
      <c r="B141" s="7" t="s">
        <v>1301</v>
      </c>
      <c r="C141" s="7" t="s">
        <v>532</v>
      </c>
      <c r="D141" s="7" t="s">
        <v>562</v>
      </c>
      <c r="E141" s="7" t="s">
        <v>838</v>
      </c>
      <c r="F141" s="7" t="s">
        <v>346</v>
      </c>
      <c r="G141" s="7" t="s">
        <v>531</v>
      </c>
      <c r="H141" s="7" t="s">
        <v>97</v>
      </c>
    </row>
    <row r="142" spans="1:8" x14ac:dyDescent="0.25">
      <c r="A142" s="7" t="s">
        <v>1300</v>
      </c>
      <c r="B142" s="7" t="s">
        <v>1299</v>
      </c>
      <c r="C142" s="7" t="s">
        <v>428</v>
      </c>
      <c r="D142" s="7" t="s">
        <v>406</v>
      </c>
      <c r="E142" s="7" t="s">
        <v>775</v>
      </c>
      <c r="F142" s="7" t="s">
        <v>426</v>
      </c>
      <c r="G142" s="7" t="s">
        <v>775</v>
      </c>
      <c r="H142" s="7" t="s">
        <v>97</v>
      </c>
    </row>
    <row r="143" spans="1:8" x14ac:dyDescent="0.25">
      <c r="A143" s="7" t="s">
        <v>1298</v>
      </c>
      <c r="B143" s="7" t="s">
        <v>1297</v>
      </c>
      <c r="C143" s="7" t="s">
        <v>312</v>
      </c>
      <c r="D143" s="7" t="s">
        <v>174</v>
      </c>
      <c r="E143" s="7" t="s">
        <v>309</v>
      </c>
      <c r="F143" s="7" t="s">
        <v>310</v>
      </c>
      <c r="G143" s="7" t="s">
        <v>309</v>
      </c>
      <c r="H143" s="7" t="s">
        <v>97</v>
      </c>
    </row>
    <row r="144" spans="1:8" x14ac:dyDescent="0.25">
      <c r="A144" s="7" t="s">
        <v>1296</v>
      </c>
      <c r="B144" s="7" t="s">
        <v>1295</v>
      </c>
      <c r="C144" s="7" t="s">
        <v>1057</v>
      </c>
      <c r="D144" s="7" t="s">
        <v>101</v>
      </c>
      <c r="E144" s="7" t="s">
        <v>106</v>
      </c>
      <c r="F144" s="7" t="s">
        <v>225</v>
      </c>
      <c r="G144" s="7" t="s">
        <v>1294</v>
      </c>
      <c r="H144" s="7" t="s">
        <v>97</v>
      </c>
    </row>
    <row r="145" spans="1:8" x14ac:dyDescent="0.25">
      <c r="A145" s="7" t="s">
        <v>1293</v>
      </c>
      <c r="B145" s="7" t="s">
        <v>1292</v>
      </c>
      <c r="C145" s="7" t="s">
        <v>1291</v>
      </c>
      <c r="D145" s="7" t="s">
        <v>1290</v>
      </c>
      <c r="E145" s="7" t="s">
        <v>1289</v>
      </c>
      <c r="F145" s="7" t="s">
        <v>841</v>
      </c>
      <c r="G145" s="7" t="s">
        <v>1289</v>
      </c>
      <c r="H145" s="7" t="s">
        <v>97</v>
      </c>
    </row>
    <row r="146" spans="1:8" x14ac:dyDescent="0.25">
      <c r="A146" s="7" t="s">
        <v>1288</v>
      </c>
      <c r="B146" s="7" t="s">
        <v>1287</v>
      </c>
      <c r="C146" s="7" t="s">
        <v>272</v>
      </c>
      <c r="D146" s="7" t="s">
        <v>1056</v>
      </c>
      <c r="E146" s="7" t="s">
        <v>996</v>
      </c>
      <c r="F146" s="7" t="s">
        <v>270</v>
      </c>
      <c r="G146" s="7" t="s">
        <v>1286</v>
      </c>
      <c r="H146" s="7" t="s">
        <v>97</v>
      </c>
    </row>
    <row r="147" spans="1:8" x14ac:dyDescent="0.25">
      <c r="A147" s="7" t="s">
        <v>1285</v>
      </c>
      <c r="B147" s="7" t="s">
        <v>1284</v>
      </c>
      <c r="C147" s="7" t="s">
        <v>129</v>
      </c>
      <c r="D147" s="7" t="s">
        <v>141</v>
      </c>
      <c r="E147" s="7" t="s">
        <v>1283</v>
      </c>
      <c r="F147" s="7" t="s">
        <v>127</v>
      </c>
      <c r="G147" s="7" t="s">
        <v>1283</v>
      </c>
      <c r="H147" s="7" t="s">
        <v>97</v>
      </c>
    </row>
    <row r="148" spans="1:8" x14ac:dyDescent="0.25">
      <c r="A148" s="7" t="s">
        <v>1282</v>
      </c>
      <c r="B148" s="7" t="s">
        <v>1281</v>
      </c>
      <c r="C148" s="7" t="s">
        <v>322</v>
      </c>
      <c r="D148" s="7" t="s">
        <v>1280</v>
      </c>
      <c r="E148" s="7" t="s">
        <v>1235</v>
      </c>
      <c r="F148" s="7" t="s">
        <v>320</v>
      </c>
      <c r="G148" s="7" t="s">
        <v>1235</v>
      </c>
      <c r="H148" s="7" t="s">
        <v>97</v>
      </c>
    </row>
    <row r="149" spans="1:8" x14ac:dyDescent="0.25">
      <c r="A149" s="7" t="s">
        <v>1279</v>
      </c>
      <c r="B149" s="7" t="s">
        <v>1278</v>
      </c>
      <c r="C149" s="7" t="s">
        <v>557</v>
      </c>
      <c r="D149" s="7" t="s">
        <v>1277</v>
      </c>
      <c r="E149" s="7" t="s">
        <v>1276</v>
      </c>
      <c r="F149" s="7" t="s">
        <v>106</v>
      </c>
      <c r="G149" s="7" t="s">
        <v>1276</v>
      </c>
      <c r="H149" s="7" t="s">
        <v>97</v>
      </c>
    </row>
    <row r="150" spans="1:8" x14ac:dyDescent="0.25">
      <c r="A150" s="7" t="s">
        <v>1275</v>
      </c>
      <c r="B150" s="7" t="s">
        <v>1274</v>
      </c>
      <c r="C150" s="7" t="s">
        <v>278</v>
      </c>
      <c r="D150" s="7" t="s">
        <v>101</v>
      </c>
      <c r="E150" s="7" t="s">
        <v>1273</v>
      </c>
      <c r="F150" s="7" t="s">
        <v>276</v>
      </c>
      <c r="G150" s="7" t="s">
        <v>1272</v>
      </c>
      <c r="H150" s="7" t="s">
        <v>97</v>
      </c>
    </row>
    <row r="151" spans="1:8" x14ac:dyDescent="0.25">
      <c r="A151" s="7" t="s">
        <v>1271</v>
      </c>
      <c r="B151" s="7" t="s">
        <v>1270</v>
      </c>
      <c r="C151" s="7" t="s">
        <v>329</v>
      </c>
      <c r="D151" s="7" t="s">
        <v>1269</v>
      </c>
      <c r="E151" s="7" t="s">
        <v>328</v>
      </c>
      <c r="F151" s="7" t="s">
        <v>327</v>
      </c>
      <c r="G151" s="7" t="s">
        <v>328</v>
      </c>
      <c r="H151" s="7" t="s">
        <v>97</v>
      </c>
    </row>
    <row r="152" spans="1:8" x14ac:dyDescent="0.25">
      <c r="A152" s="7" t="s">
        <v>1268</v>
      </c>
      <c r="B152" s="7" t="s">
        <v>1267</v>
      </c>
      <c r="C152" s="7" t="s">
        <v>834</v>
      </c>
      <c r="D152" s="7" t="s">
        <v>1266</v>
      </c>
      <c r="E152" s="7" t="s">
        <v>198</v>
      </c>
      <c r="F152" s="7" t="s">
        <v>146</v>
      </c>
      <c r="G152" s="7" t="s">
        <v>198</v>
      </c>
      <c r="H152" s="7" t="s">
        <v>97</v>
      </c>
    </row>
    <row r="153" spans="1:8" x14ac:dyDescent="0.25">
      <c r="A153" s="7" t="s">
        <v>1265</v>
      </c>
      <c r="B153" s="7" t="s">
        <v>1264</v>
      </c>
      <c r="C153" s="7" t="s">
        <v>221</v>
      </c>
      <c r="D153" s="7" t="s">
        <v>295</v>
      </c>
      <c r="E153" s="7" t="s">
        <v>466</v>
      </c>
      <c r="F153" s="7" t="s">
        <v>219</v>
      </c>
      <c r="G153" s="7" t="s">
        <v>466</v>
      </c>
      <c r="H153" s="7" t="s">
        <v>97</v>
      </c>
    </row>
    <row r="154" spans="1:8" x14ac:dyDescent="0.25">
      <c r="A154" s="7" t="s">
        <v>1263</v>
      </c>
      <c r="B154" s="7" t="s">
        <v>1262</v>
      </c>
      <c r="C154" s="7" t="s">
        <v>227</v>
      </c>
      <c r="D154" s="7" t="s">
        <v>101</v>
      </c>
      <c r="E154" s="7" t="s">
        <v>224</v>
      </c>
      <c r="F154" s="7" t="s">
        <v>290</v>
      </c>
      <c r="G154" s="7" t="s">
        <v>224</v>
      </c>
      <c r="H154" s="7" t="s">
        <v>97</v>
      </c>
    </row>
    <row r="155" spans="1:8" x14ac:dyDescent="0.25">
      <c r="A155" s="7" t="s">
        <v>1261</v>
      </c>
      <c r="B155" s="7" t="s">
        <v>1260</v>
      </c>
      <c r="C155" s="7" t="s">
        <v>221</v>
      </c>
      <c r="D155" s="7" t="s">
        <v>654</v>
      </c>
      <c r="E155" s="7" t="s">
        <v>219</v>
      </c>
      <c r="F155" s="7" t="s">
        <v>219</v>
      </c>
      <c r="G155" s="7" t="s">
        <v>475</v>
      </c>
      <c r="H155" s="7" t="s">
        <v>97</v>
      </c>
    </row>
    <row r="156" spans="1:8" x14ac:dyDescent="0.25">
      <c r="A156" s="7" t="s">
        <v>1259</v>
      </c>
      <c r="B156" s="7" t="s">
        <v>1258</v>
      </c>
      <c r="C156" s="7" t="s">
        <v>123</v>
      </c>
      <c r="D156" s="7" t="s">
        <v>141</v>
      </c>
      <c r="E156" s="7" t="s">
        <v>483</v>
      </c>
      <c r="F156" s="7" t="s">
        <v>122</v>
      </c>
      <c r="G156" s="7" t="s">
        <v>483</v>
      </c>
      <c r="H156" s="7" t="s">
        <v>97</v>
      </c>
    </row>
    <row r="157" spans="1:8" x14ac:dyDescent="0.25">
      <c r="A157" s="7" t="s">
        <v>1257</v>
      </c>
      <c r="B157" s="7" t="s">
        <v>1256</v>
      </c>
      <c r="C157" s="7" t="s">
        <v>123</v>
      </c>
      <c r="D157" s="7" t="s">
        <v>358</v>
      </c>
      <c r="E157" s="7" t="s">
        <v>483</v>
      </c>
      <c r="F157" s="7" t="s">
        <v>482</v>
      </c>
      <c r="G157" s="7" t="s">
        <v>481</v>
      </c>
      <c r="H157" s="7" t="s">
        <v>97</v>
      </c>
    </row>
    <row r="158" spans="1:8" x14ac:dyDescent="0.25">
      <c r="A158" s="7" t="s">
        <v>1255</v>
      </c>
      <c r="B158" s="7" t="s">
        <v>1254</v>
      </c>
      <c r="C158" s="7" t="s">
        <v>233</v>
      </c>
      <c r="D158" s="7" t="s">
        <v>101</v>
      </c>
      <c r="E158" s="7" t="s">
        <v>1253</v>
      </c>
      <c r="F158" s="7" t="s">
        <v>231</v>
      </c>
      <c r="G158" s="7" t="s">
        <v>1252</v>
      </c>
      <c r="H158" s="7" t="s">
        <v>97</v>
      </c>
    </row>
    <row r="159" spans="1:8" x14ac:dyDescent="0.25">
      <c r="A159" s="7" t="s">
        <v>101</v>
      </c>
      <c r="B159" s="7" t="s">
        <v>1251</v>
      </c>
      <c r="C159" s="7" t="s">
        <v>101</v>
      </c>
      <c r="D159" s="7" t="s">
        <v>101</v>
      </c>
      <c r="E159" s="7" t="s">
        <v>101</v>
      </c>
      <c r="F159" s="7" t="s">
        <v>101</v>
      </c>
      <c r="G159" s="7" t="s">
        <v>101</v>
      </c>
      <c r="H159" s="7" t="s">
        <v>101</v>
      </c>
    </row>
    <row r="160" spans="1:8" x14ac:dyDescent="0.25">
      <c r="A160" s="7" t="s">
        <v>1250</v>
      </c>
      <c r="B160" s="7" t="s">
        <v>1249</v>
      </c>
      <c r="C160" s="7" t="s">
        <v>635</v>
      </c>
      <c r="D160" s="7" t="s">
        <v>1248</v>
      </c>
      <c r="E160" s="7" t="s">
        <v>218</v>
      </c>
      <c r="F160" s="7" t="s">
        <v>231</v>
      </c>
      <c r="G160" s="7" t="s">
        <v>218</v>
      </c>
      <c r="H160" s="7" t="s">
        <v>97</v>
      </c>
    </row>
    <row r="161" spans="1:8" x14ac:dyDescent="0.25">
      <c r="A161" s="7" t="s">
        <v>1247</v>
      </c>
      <c r="B161" s="7" t="s">
        <v>1246</v>
      </c>
      <c r="C161" s="7" t="s">
        <v>221</v>
      </c>
      <c r="D161" s="7" t="s">
        <v>277</v>
      </c>
      <c r="E161" s="7" t="s">
        <v>219</v>
      </c>
      <c r="F161" s="7" t="s">
        <v>219</v>
      </c>
      <c r="G161" s="7" t="s">
        <v>475</v>
      </c>
      <c r="H161" s="7" t="s">
        <v>97</v>
      </c>
    </row>
    <row r="162" spans="1:8" x14ac:dyDescent="0.25">
      <c r="A162" s="7" t="s">
        <v>1245</v>
      </c>
      <c r="B162" s="7" t="s">
        <v>1244</v>
      </c>
      <c r="C162" s="7" t="s">
        <v>557</v>
      </c>
      <c r="D162" s="7" t="s">
        <v>101</v>
      </c>
      <c r="E162" s="7" t="s">
        <v>106</v>
      </c>
      <c r="F162" s="7" t="s">
        <v>1061</v>
      </c>
      <c r="G162" s="7" t="s">
        <v>1243</v>
      </c>
      <c r="H162" s="7" t="s">
        <v>97</v>
      </c>
    </row>
    <row r="163" spans="1:8" x14ac:dyDescent="0.25">
      <c r="A163" s="7" t="s">
        <v>1242</v>
      </c>
      <c r="B163" s="7" t="s">
        <v>1241</v>
      </c>
      <c r="C163" s="7" t="s">
        <v>950</v>
      </c>
      <c r="D163" s="7" t="s">
        <v>300</v>
      </c>
      <c r="E163" s="7" t="s">
        <v>948</v>
      </c>
      <c r="F163" s="7" t="s">
        <v>947</v>
      </c>
      <c r="G163" s="7" t="s">
        <v>251</v>
      </c>
      <c r="H163" s="7" t="s">
        <v>97</v>
      </c>
    </row>
    <row r="164" spans="1:8" x14ac:dyDescent="0.25">
      <c r="A164" s="7" t="s">
        <v>1240</v>
      </c>
      <c r="B164" s="7" t="s">
        <v>1239</v>
      </c>
      <c r="C164" s="7" t="s">
        <v>557</v>
      </c>
      <c r="D164" s="7" t="s">
        <v>101</v>
      </c>
      <c r="E164" s="7" t="s">
        <v>106</v>
      </c>
      <c r="F164" s="7" t="s">
        <v>1061</v>
      </c>
      <c r="G164" s="7" t="s">
        <v>1238</v>
      </c>
      <c r="H164" s="7" t="s">
        <v>97</v>
      </c>
    </row>
    <row r="165" spans="1:8" x14ac:dyDescent="0.25">
      <c r="A165" s="7" t="s">
        <v>1237</v>
      </c>
      <c r="B165" s="7" t="s">
        <v>1236</v>
      </c>
      <c r="C165" s="7" t="s">
        <v>322</v>
      </c>
      <c r="D165" s="7" t="s">
        <v>141</v>
      </c>
      <c r="E165" s="7" t="s">
        <v>1235</v>
      </c>
      <c r="F165" s="7" t="s">
        <v>320</v>
      </c>
      <c r="G165" s="7" t="s">
        <v>1235</v>
      </c>
      <c r="H165" s="7" t="s">
        <v>97</v>
      </c>
    </row>
    <row r="166" spans="1:8" x14ac:dyDescent="0.25">
      <c r="A166" s="7" t="s">
        <v>1234</v>
      </c>
      <c r="B166" s="7" t="s">
        <v>1233</v>
      </c>
      <c r="C166" s="7" t="s">
        <v>528</v>
      </c>
      <c r="D166" s="7" t="s">
        <v>300</v>
      </c>
      <c r="E166" s="7" t="s">
        <v>1232</v>
      </c>
      <c r="F166" s="7" t="s">
        <v>527</v>
      </c>
      <c r="G166" s="7" t="s">
        <v>1232</v>
      </c>
      <c r="H166" s="7" t="s">
        <v>97</v>
      </c>
    </row>
    <row r="167" spans="1:8" x14ac:dyDescent="0.25">
      <c r="A167" s="7" t="s">
        <v>1231</v>
      </c>
      <c r="B167" s="7" t="s">
        <v>1230</v>
      </c>
      <c r="C167" s="7" t="s">
        <v>201</v>
      </c>
      <c r="D167" s="7" t="s">
        <v>1180</v>
      </c>
      <c r="E167" s="7" t="s">
        <v>573</v>
      </c>
      <c r="F167" s="7" t="s">
        <v>199</v>
      </c>
      <c r="G167" s="7" t="s">
        <v>573</v>
      </c>
      <c r="H167" s="7" t="s">
        <v>97</v>
      </c>
    </row>
    <row r="168" spans="1:8" x14ac:dyDescent="0.25">
      <c r="A168" s="7" t="s">
        <v>1229</v>
      </c>
      <c r="B168" s="7" t="s">
        <v>1228</v>
      </c>
      <c r="C168" s="7" t="s">
        <v>221</v>
      </c>
      <c r="D168" s="7" t="s">
        <v>889</v>
      </c>
      <c r="E168" s="7" t="s">
        <v>889</v>
      </c>
      <c r="F168" s="7" t="s">
        <v>219</v>
      </c>
      <c r="G168" s="7" t="s">
        <v>889</v>
      </c>
      <c r="H168" s="7" t="s">
        <v>97</v>
      </c>
    </row>
    <row r="169" spans="1:8" x14ac:dyDescent="0.25">
      <c r="A169" s="7" t="s">
        <v>1227</v>
      </c>
      <c r="B169" s="7" t="s">
        <v>1226</v>
      </c>
      <c r="C169" s="7" t="s">
        <v>335</v>
      </c>
      <c r="D169" s="7" t="s">
        <v>363</v>
      </c>
      <c r="E169" s="7" t="s">
        <v>741</v>
      </c>
      <c r="F169" s="7" t="s">
        <v>333</v>
      </c>
      <c r="G169" s="7" t="s">
        <v>741</v>
      </c>
      <c r="H169" s="7" t="s">
        <v>97</v>
      </c>
    </row>
    <row r="170" spans="1:8" x14ac:dyDescent="0.25">
      <c r="A170" s="7" t="s">
        <v>1225</v>
      </c>
      <c r="B170" s="7" t="s">
        <v>1224</v>
      </c>
      <c r="C170" s="7" t="s">
        <v>129</v>
      </c>
      <c r="D170" s="7" t="s">
        <v>611</v>
      </c>
      <c r="E170" s="7" t="s">
        <v>160</v>
      </c>
      <c r="F170" s="7" t="s">
        <v>127</v>
      </c>
      <c r="G170" s="7" t="s">
        <v>160</v>
      </c>
      <c r="H170" s="7" t="s">
        <v>97</v>
      </c>
    </row>
    <row r="171" spans="1:8" x14ac:dyDescent="0.25">
      <c r="A171" s="7" t="s">
        <v>1223</v>
      </c>
      <c r="B171" s="7" t="s">
        <v>1222</v>
      </c>
      <c r="C171" s="7" t="s">
        <v>183</v>
      </c>
      <c r="D171" s="7" t="s">
        <v>101</v>
      </c>
      <c r="E171" s="7" t="s">
        <v>889</v>
      </c>
      <c r="F171" s="7" t="s">
        <v>182</v>
      </c>
      <c r="G171" s="7" t="s">
        <v>889</v>
      </c>
      <c r="H171" s="7" t="s">
        <v>97</v>
      </c>
    </row>
    <row r="172" spans="1:8" x14ac:dyDescent="0.25">
      <c r="A172" s="7" t="s">
        <v>1221</v>
      </c>
      <c r="B172" s="7" t="s">
        <v>1220</v>
      </c>
      <c r="C172" s="7" t="s">
        <v>118</v>
      </c>
      <c r="D172" s="7" t="s">
        <v>1219</v>
      </c>
      <c r="E172" s="7" t="s">
        <v>195</v>
      </c>
      <c r="F172" s="7" t="s">
        <v>117</v>
      </c>
      <c r="G172" s="7" t="s">
        <v>195</v>
      </c>
      <c r="H172" s="7" t="s">
        <v>97</v>
      </c>
    </row>
    <row r="173" spans="1:8" x14ac:dyDescent="0.25">
      <c r="A173" s="7" t="s">
        <v>1218</v>
      </c>
      <c r="B173" s="7" t="s">
        <v>1217</v>
      </c>
      <c r="C173" s="7" t="s">
        <v>412</v>
      </c>
      <c r="D173" s="7" t="s">
        <v>101</v>
      </c>
      <c r="E173" s="7" t="s">
        <v>1011</v>
      </c>
      <c r="F173" s="7" t="s">
        <v>411</v>
      </c>
      <c r="G173" s="7" t="s">
        <v>1216</v>
      </c>
      <c r="H173" s="7" t="s">
        <v>97</v>
      </c>
    </row>
    <row r="174" spans="1:8" x14ac:dyDescent="0.25">
      <c r="A174" s="7" t="s">
        <v>1215</v>
      </c>
      <c r="B174" s="7" t="s">
        <v>1214</v>
      </c>
      <c r="C174" s="7" t="s">
        <v>142</v>
      </c>
      <c r="D174" s="7" t="s">
        <v>1213</v>
      </c>
      <c r="E174" s="7" t="s">
        <v>139</v>
      </c>
      <c r="F174" s="7" t="s">
        <v>140</v>
      </c>
      <c r="G174" s="7" t="s">
        <v>139</v>
      </c>
      <c r="H174" s="7" t="s">
        <v>97</v>
      </c>
    </row>
    <row r="175" spans="1:8" x14ac:dyDescent="0.25">
      <c r="A175" s="7" t="s">
        <v>101</v>
      </c>
      <c r="B175" s="7" t="s">
        <v>1212</v>
      </c>
      <c r="C175" s="7" t="s">
        <v>101</v>
      </c>
      <c r="D175" s="7" t="s">
        <v>101</v>
      </c>
      <c r="E175" s="7" t="s">
        <v>101</v>
      </c>
      <c r="F175" s="7" t="s">
        <v>101</v>
      </c>
      <c r="G175" s="7" t="s">
        <v>101</v>
      </c>
      <c r="H175" s="7" t="s">
        <v>101</v>
      </c>
    </row>
    <row r="176" spans="1:8" x14ac:dyDescent="0.25">
      <c r="A176" s="7" t="s">
        <v>1211</v>
      </c>
      <c r="B176" s="7" t="s">
        <v>1210</v>
      </c>
      <c r="C176" s="7" t="s">
        <v>557</v>
      </c>
      <c r="D176" s="7" t="s">
        <v>247</v>
      </c>
      <c r="E176" s="7" t="s">
        <v>1209</v>
      </c>
      <c r="F176" s="7" t="s">
        <v>106</v>
      </c>
      <c r="G176" s="7" t="s">
        <v>1209</v>
      </c>
      <c r="H176" s="7" t="s">
        <v>97</v>
      </c>
    </row>
    <row r="177" spans="1:8" x14ac:dyDescent="0.25">
      <c r="A177" s="7" t="s">
        <v>1208</v>
      </c>
      <c r="B177" s="7" t="s">
        <v>1207</v>
      </c>
      <c r="C177" s="7" t="s">
        <v>221</v>
      </c>
      <c r="D177" s="7" t="s">
        <v>300</v>
      </c>
      <c r="E177" s="7" t="s">
        <v>219</v>
      </c>
      <c r="F177" s="7" t="s">
        <v>219</v>
      </c>
      <c r="G177" s="7" t="s">
        <v>475</v>
      </c>
      <c r="H177" s="7" t="s">
        <v>97</v>
      </c>
    </row>
    <row r="178" spans="1:8" x14ac:dyDescent="0.25">
      <c r="A178" s="7" t="s">
        <v>1206</v>
      </c>
      <c r="B178" s="7" t="s">
        <v>1205</v>
      </c>
      <c r="C178" s="7" t="s">
        <v>278</v>
      </c>
      <c r="D178" s="7" t="s">
        <v>101</v>
      </c>
      <c r="E178" s="7" t="s">
        <v>276</v>
      </c>
      <c r="F178" s="7" t="s">
        <v>276</v>
      </c>
      <c r="G178" s="7" t="s">
        <v>1204</v>
      </c>
      <c r="H178" s="7" t="s">
        <v>97</v>
      </c>
    </row>
    <row r="179" spans="1:8" x14ac:dyDescent="0.25">
      <c r="A179" s="7" t="s">
        <v>1203</v>
      </c>
      <c r="B179" s="7" t="s">
        <v>1202</v>
      </c>
      <c r="C179" s="7" t="s">
        <v>1075</v>
      </c>
      <c r="D179" s="7" t="s">
        <v>1201</v>
      </c>
      <c r="E179" s="7" t="s">
        <v>198</v>
      </c>
      <c r="F179" s="7" t="s">
        <v>1074</v>
      </c>
      <c r="G179" s="7" t="s">
        <v>198</v>
      </c>
      <c r="H179" s="7" t="s">
        <v>97</v>
      </c>
    </row>
    <row r="180" spans="1:8" x14ac:dyDescent="0.25">
      <c r="A180" s="7" t="s">
        <v>1200</v>
      </c>
      <c r="B180" s="7" t="s">
        <v>1199</v>
      </c>
      <c r="C180" s="7" t="s">
        <v>248</v>
      </c>
      <c r="D180" s="7" t="s">
        <v>568</v>
      </c>
      <c r="E180" s="7" t="s">
        <v>1198</v>
      </c>
      <c r="F180" s="7" t="s">
        <v>242</v>
      </c>
      <c r="G180" s="7" t="s">
        <v>1198</v>
      </c>
      <c r="H180" s="7" t="s">
        <v>97</v>
      </c>
    </row>
    <row r="181" spans="1:8" x14ac:dyDescent="0.25">
      <c r="A181" s="7" t="s">
        <v>1197</v>
      </c>
      <c r="B181" s="7" t="s">
        <v>1196</v>
      </c>
      <c r="C181" s="7" t="s">
        <v>227</v>
      </c>
      <c r="D181" s="7" t="s">
        <v>101</v>
      </c>
      <c r="E181" s="7" t="s">
        <v>224</v>
      </c>
      <c r="F181" s="7" t="s">
        <v>290</v>
      </c>
      <c r="G181" s="7" t="s">
        <v>224</v>
      </c>
      <c r="H181" s="7" t="s">
        <v>97</v>
      </c>
    </row>
    <row r="182" spans="1:8" x14ac:dyDescent="0.25">
      <c r="A182" s="7" t="s">
        <v>1195</v>
      </c>
      <c r="B182" s="7" t="s">
        <v>1194</v>
      </c>
      <c r="C182" s="7" t="s">
        <v>227</v>
      </c>
      <c r="D182" s="7" t="s">
        <v>101</v>
      </c>
      <c r="E182" s="7" t="s">
        <v>224</v>
      </c>
      <c r="F182" s="7" t="s">
        <v>290</v>
      </c>
      <c r="G182" s="7" t="s">
        <v>224</v>
      </c>
      <c r="H182" s="7" t="s">
        <v>97</v>
      </c>
    </row>
    <row r="183" spans="1:8" x14ac:dyDescent="0.25">
      <c r="A183" s="7" t="s">
        <v>1193</v>
      </c>
      <c r="B183" s="7" t="s">
        <v>1192</v>
      </c>
      <c r="C183" s="7" t="s">
        <v>278</v>
      </c>
      <c r="D183" s="7" t="s">
        <v>101</v>
      </c>
      <c r="E183" s="7" t="s">
        <v>805</v>
      </c>
      <c r="F183" s="7" t="s">
        <v>276</v>
      </c>
      <c r="G183" s="7" t="s">
        <v>1191</v>
      </c>
      <c r="H183" s="7" t="s">
        <v>97</v>
      </c>
    </row>
    <row r="184" spans="1:8" x14ac:dyDescent="0.25">
      <c r="A184" s="7" t="s">
        <v>101</v>
      </c>
      <c r="B184" s="7" t="s">
        <v>1190</v>
      </c>
      <c r="C184" s="7" t="s">
        <v>101</v>
      </c>
      <c r="D184" s="7" t="s">
        <v>101</v>
      </c>
      <c r="E184" s="7" t="s">
        <v>101</v>
      </c>
      <c r="F184" s="7" t="s">
        <v>101</v>
      </c>
      <c r="G184" s="7" t="s">
        <v>101</v>
      </c>
      <c r="H184" s="7" t="s">
        <v>101</v>
      </c>
    </row>
    <row r="185" spans="1:8" x14ac:dyDescent="0.25">
      <c r="A185" s="7" t="s">
        <v>1189</v>
      </c>
      <c r="B185" s="7" t="s">
        <v>1188</v>
      </c>
      <c r="C185" s="7" t="s">
        <v>221</v>
      </c>
      <c r="D185" s="7" t="s">
        <v>1187</v>
      </c>
      <c r="E185" s="7" t="s">
        <v>1186</v>
      </c>
      <c r="F185" s="7" t="s">
        <v>219</v>
      </c>
      <c r="G185" s="7" t="s">
        <v>1186</v>
      </c>
      <c r="H185" s="7" t="s">
        <v>97</v>
      </c>
    </row>
    <row r="186" spans="1:8" x14ac:dyDescent="0.25">
      <c r="A186" s="7" t="s">
        <v>1185</v>
      </c>
      <c r="B186" s="7" t="s">
        <v>1184</v>
      </c>
      <c r="C186" s="7" t="s">
        <v>508</v>
      </c>
      <c r="D186" s="7" t="s">
        <v>991</v>
      </c>
      <c r="E186" s="7" t="s">
        <v>1183</v>
      </c>
      <c r="F186" s="7" t="s">
        <v>507</v>
      </c>
      <c r="G186" s="7" t="s">
        <v>1183</v>
      </c>
      <c r="H186" s="7" t="s">
        <v>97</v>
      </c>
    </row>
    <row r="187" spans="1:8" x14ac:dyDescent="0.25">
      <c r="A187" s="7" t="s">
        <v>1182</v>
      </c>
      <c r="B187" s="7" t="s">
        <v>1181</v>
      </c>
      <c r="C187" s="7" t="s">
        <v>819</v>
      </c>
      <c r="D187" s="7" t="s">
        <v>1180</v>
      </c>
      <c r="E187" s="7" t="s">
        <v>1179</v>
      </c>
      <c r="F187" s="7" t="s">
        <v>122</v>
      </c>
      <c r="G187" s="7" t="s">
        <v>1179</v>
      </c>
      <c r="H187" s="7" t="s">
        <v>97</v>
      </c>
    </row>
    <row r="188" spans="1:8" x14ac:dyDescent="0.25">
      <c r="A188" s="7" t="s">
        <v>1178</v>
      </c>
      <c r="B188" s="7" t="s">
        <v>1177</v>
      </c>
      <c r="C188" s="7" t="s">
        <v>183</v>
      </c>
      <c r="D188" s="7" t="s">
        <v>277</v>
      </c>
      <c r="E188" s="7" t="s">
        <v>1176</v>
      </c>
      <c r="F188" s="7" t="s">
        <v>182</v>
      </c>
      <c r="G188" s="7" t="s">
        <v>1176</v>
      </c>
      <c r="H188" s="7" t="s">
        <v>97</v>
      </c>
    </row>
    <row r="189" spans="1:8" x14ac:dyDescent="0.25">
      <c r="A189" s="7" t="s">
        <v>1175</v>
      </c>
      <c r="B189" s="7" t="s">
        <v>1174</v>
      </c>
      <c r="C189" s="7" t="s">
        <v>349</v>
      </c>
      <c r="D189" s="7" t="s">
        <v>401</v>
      </c>
      <c r="E189" s="7" t="s">
        <v>366</v>
      </c>
      <c r="F189" s="7" t="s">
        <v>346</v>
      </c>
      <c r="G189" s="7" t="s">
        <v>366</v>
      </c>
      <c r="H189" s="7" t="s">
        <v>97</v>
      </c>
    </row>
    <row r="190" spans="1:8" x14ac:dyDescent="0.25">
      <c r="A190" s="7" t="s">
        <v>1173</v>
      </c>
      <c r="B190" s="7" t="s">
        <v>1172</v>
      </c>
      <c r="C190" s="7" t="s">
        <v>287</v>
      </c>
      <c r="D190" s="7" t="s">
        <v>101</v>
      </c>
      <c r="E190" s="7" t="s">
        <v>721</v>
      </c>
      <c r="F190" s="7" t="s">
        <v>286</v>
      </c>
      <c r="G190" s="7" t="s">
        <v>721</v>
      </c>
      <c r="H190" s="7" t="s">
        <v>97</v>
      </c>
    </row>
    <row r="191" spans="1:8" x14ac:dyDescent="0.25">
      <c r="A191" s="7" t="s">
        <v>1171</v>
      </c>
      <c r="B191" s="7" t="s">
        <v>1170</v>
      </c>
      <c r="C191" s="7" t="s">
        <v>183</v>
      </c>
      <c r="D191" s="7" t="s">
        <v>101</v>
      </c>
      <c r="E191" s="7" t="s">
        <v>979</v>
      </c>
      <c r="F191" s="7" t="s">
        <v>182</v>
      </c>
      <c r="G191" s="7" t="s">
        <v>978</v>
      </c>
      <c r="H191" s="7" t="s">
        <v>97</v>
      </c>
    </row>
    <row r="192" spans="1:8" x14ac:dyDescent="0.25">
      <c r="A192" s="7" t="s">
        <v>1169</v>
      </c>
      <c r="B192" s="7" t="s">
        <v>1168</v>
      </c>
      <c r="C192" s="7" t="s">
        <v>667</v>
      </c>
      <c r="D192" s="7" t="s">
        <v>341</v>
      </c>
      <c r="E192" s="7" t="s">
        <v>341</v>
      </c>
      <c r="F192" s="7" t="s">
        <v>231</v>
      </c>
      <c r="G192" s="7" t="s">
        <v>341</v>
      </c>
      <c r="H192" s="7" t="s">
        <v>97</v>
      </c>
    </row>
    <row r="193" spans="1:8" x14ac:dyDescent="0.25">
      <c r="A193" s="7" t="s">
        <v>1167</v>
      </c>
      <c r="B193" s="7" t="s">
        <v>1166</v>
      </c>
      <c r="C193" s="7" t="s">
        <v>206</v>
      </c>
      <c r="D193" s="7" t="s">
        <v>401</v>
      </c>
      <c r="E193" s="7" t="s">
        <v>583</v>
      </c>
      <c r="F193" s="7" t="s">
        <v>122</v>
      </c>
      <c r="G193" s="7" t="s">
        <v>583</v>
      </c>
      <c r="H193" s="7" t="s">
        <v>97</v>
      </c>
    </row>
    <row r="194" spans="1:8" x14ac:dyDescent="0.25">
      <c r="A194" s="7" t="s">
        <v>1165</v>
      </c>
      <c r="B194" s="7" t="s">
        <v>1164</v>
      </c>
      <c r="C194" s="7" t="s">
        <v>227</v>
      </c>
      <c r="D194" s="7" t="s">
        <v>101</v>
      </c>
      <c r="E194" s="7" t="s">
        <v>224</v>
      </c>
      <c r="F194" s="7" t="s">
        <v>290</v>
      </c>
      <c r="G194" s="7" t="s">
        <v>224</v>
      </c>
      <c r="H194" s="7" t="s">
        <v>97</v>
      </c>
    </row>
    <row r="195" spans="1:8" x14ac:dyDescent="0.25">
      <c r="A195" s="7" t="s">
        <v>1163</v>
      </c>
      <c r="B195" s="7" t="s">
        <v>1162</v>
      </c>
      <c r="C195" s="7" t="s">
        <v>1161</v>
      </c>
      <c r="D195" s="7" t="s">
        <v>654</v>
      </c>
      <c r="E195" s="7" t="s">
        <v>1159</v>
      </c>
      <c r="F195" s="7" t="s">
        <v>1160</v>
      </c>
      <c r="G195" s="7" t="s">
        <v>1159</v>
      </c>
      <c r="H195" s="7" t="s">
        <v>97</v>
      </c>
    </row>
    <row r="196" spans="1:8" x14ac:dyDescent="0.25">
      <c r="A196" s="7" t="s">
        <v>1158</v>
      </c>
      <c r="B196" s="7" t="s">
        <v>1157</v>
      </c>
      <c r="C196" s="7" t="s">
        <v>322</v>
      </c>
      <c r="D196" s="7" t="s">
        <v>1156</v>
      </c>
      <c r="E196" s="7" t="s">
        <v>478</v>
      </c>
      <c r="F196" s="7" t="s">
        <v>320</v>
      </c>
      <c r="G196" s="7" t="s">
        <v>478</v>
      </c>
      <c r="H196" s="7" t="s">
        <v>97</v>
      </c>
    </row>
    <row r="197" spans="1:8" x14ac:dyDescent="0.25">
      <c r="A197" s="7" t="s">
        <v>1155</v>
      </c>
      <c r="B197" s="7" t="s">
        <v>1154</v>
      </c>
      <c r="C197" s="7" t="s">
        <v>221</v>
      </c>
      <c r="D197" s="7" t="s">
        <v>1153</v>
      </c>
      <c r="E197" s="7" t="s">
        <v>466</v>
      </c>
      <c r="F197" s="7" t="s">
        <v>219</v>
      </c>
      <c r="G197" s="7" t="s">
        <v>466</v>
      </c>
      <c r="H197" s="7" t="s">
        <v>97</v>
      </c>
    </row>
    <row r="198" spans="1:8" x14ac:dyDescent="0.25">
      <c r="A198" s="7" t="s">
        <v>1152</v>
      </c>
      <c r="B198" s="7" t="s">
        <v>1151</v>
      </c>
      <c r="C198" s="7" t="s">
        <v>233</v>
      </c>
      <c r="D198" s="7" t="s">
        <v>1150</v>
      </c>
      <c r="E198" s="7" t="s">
        <v>1150</v>
      </c>
      <c r="F198" s="7" t="s">
        <v>231</v>
      </c>
      <c r="G198" s="7" t="s">
        <v>1150</v>
      </c>
      <c r="H198" s="7" t="s">
        <v>97</v>
      </c>
    </row>
    <row r="199" spans="1:8" x14ac:dyDescent="0.25">
      <c r="A199" s="7" t="s">
        <v>1149</v>
      </c>
      <c r="B199" s="7" t="s">
        <v>1148</v>
      </c>
      <c r="C199" s="7" t="s">
        <v>227</v>
      </c>
      <c r="D199" s="7" t="s">
        <v>101</v>
      </c>
      <c r="E199" s="7" t="s">
        <v>224</v>
      </c>
      <c r="F199" s="7" t="s">
        <v>290</v>
      </c>
      <c r="G199" s="7" t="s">
        <v>224</v>
      </c>
      <c r="H199" s="7" t="s">
        <v>97</v>
      </c>
    </row>
    <row r="200" spans="1:8" x14ac:dyDescent="0.25">
      <c r="A200" s="7" t="s">
        <v>1147</v>
      </c>
      <c r="B200" s="7" t="s">
        <v>1146</v>
      </c>
      <c r="C200" s="7" t="s">
        <v>233</v>
      </c>
      <c r="D200" s="7" t="s">
        <v>101</v>
      </c>
      <c r="E200" s="7" t="s">
        <v>338</v>
      </c>
      <c r="F200" s="7" t="s">
        <v>231</v>
      </c>
      <c r="G200" s="7" t="s">
        <v>338</v>
      </c>
      <c r="H200" s="7" t="s">
        <v>97</v>
      </c>
    </row>
    <row r="201" spans="1:8" x14ac:dyDescent="0.25">
      <c r="A201" s="7" t="s">
        <v>1145</v>
      </c>
      <c r="B201" s="7" t="s">
        <v>1144</v>
      </c>
      <c r="C201" s="7" t="s">
        <v>296</v>
      </c>
      <c r="D201" s="7" t="s">
        <v>991</v>
      </c>
      <c r="E201" s="7" t="s">
        <v>1143</v>
      </c>
      <c r="F201" s="7" t="s">
        <v>294</v>
      </c>
      <c r="G201" s="7" t="s">
        <v>1143</v>
      </c>
      <c r="H201" s="7" t="s">
        <v>97</v>
      </c>
    </row>
    <row r="202" spans="1:8" x14ac:dyDescent="0.25">
      <c r="A202" s="7" t="s">
        <v>1142</v>
      </c>
      <c r="B202" s="7" t="s">
        <v>1141</v>
      </c>
      <c r="C202" s="7" t="s">
        <v>296</v>
      </c>
      <c r="D202" s="7" t="s">
        <v>1140</v>
      </c>
      <c r="E202" s="7" t="s">
        <v>587</v>
      </c>
      <c r="F202" s="7" t="s">
        <v>294</v>
      </c>
      <c r="G202" s="7" t="s">
        <v>587</v>
      </c>
      <c r="H202" s="7" t="s">
        <v>97</v>
      </c>
    </row>
    <row r="203" spans="1:8" x14ac:dyDescent="0.25">
      <c r="A203" s="7" t="s">
        <v>1139</v>
      </c>
      <c r="B203" s="7" t="s">
        <v>1138</v>
      </c>
      <c r="C203" s="7" t="s">
        <v>335</v>
      </c>
      <c r="D203" s="7" t="s">
        <v>1137</v>
      </c>
      <c r="E203" s="7" t="s">
        <v>332</v>
      </c>
      <c r="F203" s="7" t="s">
        <v>333</v>
      </c>
      <c r="G203" s="7" t="s">
        <v>332</v>
      </c>
      <c r="H203" s="7" t="s">
        <v>97</v>
      </c>
    </row>
    <row r="204" spans="1:8" x14ac:dyDescent="0.25">
      <c r="A204" s="7" t="s">
        <v>1136</v>
      </c>
      <c r="B204" s="7" t="s">
        <v>1135</v>
      </c>
      <c r="C204" s="7" t="s">
        <v>335</v>
      </c>
      <c r="D204" s="7" t="s">
        <v>419</v>
      </c>
      <c r="E204" s="7" t="s">
        <v>741</v>
      </c>
      <c r="F204" s="7" t="s">
        <v>333</v>
      </c>
      <c r="G204" s="7" t="s">
        <v>741</v>
      </c>
      <c r="H204" s="7" t="s">
        <v>97</v>
      </c>
    </row>
    <row r="205" spans="1:8" x14ac:dyDescent="0.25">
      <c r="A205" s="7" t="s">
        <v>1134</v>
      </c>
      <c r="B205" s="7" t="s">
        <v>1133</v>
      </c>
      <c r="C205" s="7" t="s">
        <v>153</v>
      </c>
      <c r="D205" s="7" t="s">
        <v>1132</v>
      </c>
      <c r="E205" s="7" t="s">
        <v>987</v>
      </c>
      <c r="F205" s="7" t="s">
        <v>152</v>
      </c>
      <c r="G205" s="7" t="s">
        <v>1131</v>
      </c>
      <c r="H205" s="7" t="s">
        <v>97</v>
      </c>
    </row>
    <row r="206" spans="1:8" x14ac:dyDescent="0.25">
      <c r="A206" s="7" t="s">
        <v>1130</v>
      </c>
      <c r="B206" s="7" t="s">
        <v>1129</v>
      </c>
      <c r="C206" s="7" t="s">
        <v>243</v>
      </c>
      <c r="D206" s="7" t="s">
        <v>1128</v>
      </c>
      <c r="E206" s="7" t="s">
        <v>591</v>
      </c>
      <c r="F206" s="7" t="s">
        <v>242</v>
      </c>
      <c r="G206" s="7" t="s">
        <v>591</v>
      </c>
      <c r="H206" s="7" t="s">
        <v>97</v>
      </c>
    </row>
    <row r="207" spans="1:8" x14ac:dyDescent="0.25">
      <c r="A207" s="7" t="s">
        <v>1127</v>
      </c>
      <c r="B207" s="7" t="s">
        <v>1126</v>
      </c>
      <c r="C207" s="7" t="s">
        <v>1125</v>
      </c>
      <c r="D207" s="7" t="s">
        <v>983</v>
      </c>
      <c r="E207" s="7" t="s">
        <v>198</v>
      </c>
      <c r="F207" s="7" t="s">
        <v>146</v>
      </c>
      <c r="G207" s="7" t="s">
        <v>198</v>
      </c>
      <c r="H207" s="7" t="s">
        <v>97</v>
      </c>
    </row>
    <row r="208" spans="1:8" x14ac:dyDescent="0.25">
      <c r="A208" s="7" t="s">
        <v>1124</v>
      </c>
      <c r="B208" s="7" t="s">
        <v>1123</v>
      </c>
      <c r="C208" s="7" t="s">
        <v>849</v>
      </c>
      <c r="D208" s="7" t="s">
        <v>101</v>
      </c>
      <c r="E208" s="7" t="s">
        <v>848</v>
      </c>
      <c r="F208" s="7" t="s">
        <v>847</v>
      </c>
      <c r="G208" s="7" t="s">
        <v>1122</v>
      </c>
      <c r="H208" s="7" t="s">
        <v>97</v>
      </c>
    </row>
    <row r="209" spans="1:8" x14ac:dyDescent="0.25">
      <c r="A209" s="7" t="s">
        <v>1121</v>
      </c>
      <c r="B209" s="7" t="s">
        <v>1120</v>
      </c>
      <c r="C209" s="7" t="s">
        <v>123</v>
      </c>
      <c r="D209" s="7" t="s">
        <v>568</v>
      </c>
      <c r="E209" s="7" t="s">
        <v>483</v>
      </c>
      <c r="F209" s="7" t="s">
        <v>122</v>
      </c>
      <c r="G209" s="7" t="s">
        <v>483</v>
      </c>
      <c r="H209" s="7" t="s">
        <v>97</v>
      </c>
    </row>
    <row r="210" spans="1:8" x14ac:dyDescent="0.25">
      <c r="A210" s="7" t="s">
        <v>1119</v>
      </c>
      <c r="B210" s="7" t="s">
        <v>1118</v>
      </c>
      <c r="C210" s="7" t="s">
        <v>815</v>
      </c>
      <c r="D210" s="7" t="s">
        <v>611</v>
      </c>
      <c r="E210" s="7" t="s">
        <v>347</v>
      </c>
      <c r="F210" s="7" t="s">
        <v>814</v>
      </c>
      <c r="G210" s="7" t="s">
        <v>347</v>
      </c>
      <c r="H210" s="7" t="s">
        <v>97</v>
      </c>
    </row>
    <row r="211" spans="1:8" x14ac:dyDescent="0.25">
      <c r="A211" s="7" t="s">
        <v>1117</v>
      </c>
      <c r="B211" s="7" t="s">
        <v>1116</v>
      </c>
      <c r="C211" s="7" t="s">
        <v>815</v>
      </c>
      <c r="D211" s="7" t="s">
        <v>718</v>
      </c>
      <c r="E211" s="7" t="s">
        <v>775</v>
      </c>
      <c r="F211" s="7" t="s">
        <v>814</v>
      </c>
      <c r="G211" s="7" t="s">
        <v>775</v>
      </c>
      <c r="H211" s="7" t="s">
        <v>97</v>
      </c>
    </row>
    <row r="212" spans="1:8" x14ac:dyDescent="0.25">
      <c r="A212" s="7" t="s">
        <v>1115</v>
      </c>
      <c r="B212" s="7" t="s">
        <v>1114</v>
      </c>
      <c r="C212" s="7" t="s">
        <v>118</v>
      </c>
      <c r="D212" s="7" t="s">
        <v>101</v>
      </c>
      <c r="E212" s="7" t="s">
        <v>195</v>
      </c>
      <c r="F212" s="7" t="s">
        <v>1113</v>
      </c>
      <c r="G212" s="7" t="s">
        <v>1112</v>
      </c>
      <c r="H212" s="7" t="s">
        <v>97</v>
      </c>
    </row>
    <row r="213" spans="1:8" x14ac:dyDescent="0.25">
      <c r="A213" s="7" t="s">
        <v>1111</v>
      </c>
      <c r="B213" s="7" t="s">
        <v>1110</v>
      </c>
      <c r="C213" s="7" t="s">
        <v>528</v>
      </c>
      <c r="D213" s="7" t="s">
        <v>1109</v>
      </c>
      <c r="E213" s="7" t="s">
        <v>946</v>
      </c>
      <c r="F213" s="7" t="s">
        <v>527</v>
      </c>
      <c r="G213" s="7" t="s">
        <v>946</v>
      </c>
      <c r="H213" s="7" t="s">
        <v>97</v>
      </c>
    </row>
    <row r="214" spans="1:8" x14ac:dyDescent="0.25">
      <c r="A214" s="7" t="s">
        <v>1108</v>
      </c>
      <c r="B214" s="7" t="s">
        <v>1107</v>
      </c>
      <c r="C214" s="7" t="s">
        <v>842</v>
      </c>
      <c r="D214" s="7" t="s">
        <v>316</v>
      </c>
      <c r="E214" s="7" t="s">
        <v>982</v>
      </c>
      <c r="F214" s="7" t="s">
        <v>841</v>
      </c>
      <c r="G214" s="7" t="s">
        <v>982</v>
      </c>
      <c r="H214" s="7" t="s">
        <v>97</v>
      </c>
    </row>
    <row r="215" spans="1:8" x14ac:dyDescent="0.25">
      <c r="A215" s="7" t="s">
        <v>1106</v>
      </c>
      <c r="B215" s="7" t="s">
        <v>1105</v>
      </c>
      <c r="C215" s="7" t="s">
        <v>221</v>
      </c>
      <c r="D215" s="7" t="s">
        <v>811</v>
      </c>
      <c r="E215" s="7" t="s">
        <v>1031</v>
      </c>
      <c r="F215" s="7" t="s">
        <v>219</v>
      </c>
      <c r="G215" s="7" t="s">
        <v>1031</v>
      </c>
      <c r="H215" s="7" t="s">
        <v>97</v>
      </c>
    </row>
    <row r="216" spans="1:8" x14ac:dyDescent="0.25">
      <c r="A216" s="7" t="s">
        <v>1104</v>
      </c>
      <c r="B216" s="7" t="s">
        <v>1103</v>
      </c>
      <c r="C216" s="7" t="s">
        <v>221</v>
      </c>
      <c r="D216" s="7" t="s">
        <v>548</v>
      </c>
      <c r="E216" s="7" t="s">
        <v>548</v>
      </c>
      <c r="F216" s="7" t="s">
        <v>219</v>
      </c>
      <c r="G216" s="7" t="s">
        <v>548</v>
      </c>
      <c r="H216" s="7" t="s">
        <v>97</v>
      </c>
    </row>
    <row r="217" spans="1:8" x14ac:dyDescent="0.25">
      <c r="A217" s="7" t="s">
        <v>1102</v>
      </c>
      <c r="B217" s="7" t="s">
        <v>1101</v>
      </c>
      <c r="C217" s="7" t="s">
        <v>407</v>
      </c>
      <c r="D217" s="7" t="s">
        <v>406</v>
      </c>
      <c r="E217" s="7" t="s">
        <v>1100</v>
      </c>
      <c r="F217" s="7" t="s">
        <v>405</v>
      </c>
      <c r="G217" s="7" t="s">
        <v>1100</v>
      </c>
      <c r="H217" s="7" t="s">
        <v>97</v>
      </c>
    </row>
    <row r="218" spans="1:8" x14ac:dyDescent="0.25">
      <c r="A218" s="7" t="s">
        <v>1099</v>
      </c>
      <c r="B218" s="7" t="s">
        <v>1098</v>
      </c>
      <c r="C218" s="7" t="s">
        <v>221</v>
      </c>
      <c r="D218" s="7" t="s">
        <v>101</v>
      </c>
      <c r="E218" s="7" t="s">
        <v>548</v>
      </c>
      <c r="F218" s="7" t="s">
        <v>219</v>
      </c>
      <c r="G218" s="7" t="s">
        <v>548</v>
      </c>
      <c r="H218" s="7" t="s">
        <v>97</v>
      </c>
    </row>
    <row r="219" spans="1:8" x14ac:dyDescent="0.25">
      <c r="A219" s="7" t="s">
        <v>1097</v>
      </c>
      <c r="B219" s="7" t="s">
        <v>1096</v>
      </c>
      <c r="C219" s="7" t="s">
        <v>335</v>
      </c>
      <c r="D219" s="7" t="s">
        <v>300</v>
      </c>
      <c r="E219" s="7" t="s">
        <v>281</v>
      </c>
      <c r="F219" s="7" t="s">
        <v>375</v>
      </c>
      <c r="G219" s="7" t="s">
        <v>281</v>
      </c>
      <c r="H219" s="7" t="s">
        <v>97</v>
      </c>
    </row>
    <row r="220" spans="1:8" x14ac:dyDescent="0.25">
      <c r="A220" s="7" t="s">
        <v>1095</v>
      </c>
      <c r="B220" s="7" t="s">
        <v>1094</v>
      </c>
      <c r="C220" s="7" t="s">
        <v>227</v>
      </c>
      <c r="D220" s="7" t="s">
        <v>101</v>
      </c>
      <c r="E220" s="7" t="s">
        <v>224</v>
      </c>
      <c r="F220" s="7" t="s">
        <v>290</v>
      </c>
      <c r="G220" s="7" t="s">
        <v>224</v>
      </c>
      <c r="H220" s="7" t="s">
        <v>97</v>
      </c>
    </row>
    <row r="221" spans="1:8" x14ac:dyDescent="0.25">
      <c r="A221" s="7" t="s">
        <v>1093</v>
      </c>
      <c r="B221" s="7" t="s">
        <v>1092</v>
      </c>
      <c r="C221" s="7" t="s">
        <v>849</v>
      </c>
      <c r="D221" s="7" t="s">
        <v>101</v>
      </c>
      <c r="E221" s="7" t="s">
        <v>848</v>
      </c>
      <c r="F221" s="7" t="s">
        <v>847</v>
      </c>
      <c r="G221" s="7" t="s">
        <v>1091</v>
      </c>
      <c r="H221" s="7" t="s">
        <v>97</v>
      </c>
    </row>
    <row r="222" spans="1:8" x14ac:dyDescent="0.25">
      <c r="A222" s="7" t="s">
        <v>1090</v>
      </c>
      <c r="B222" s="7" t="s">
        <v>1089</v>
      </c>
      <c r="C222" s="7" t="s">
        <v>849</v>
      </c>
      <c r="D222" s="7" t="s">
        <v>101</v>
      </c>
      <c r="E222" s="7" t="s">
        <v>1088</v>
      </c>
      <c r="F222" s="7" t="s">
        <v>847</v>
      </c>
      <c r="G222" s="7" t="s">
        <v>1088</v>
      </c>
      <c r="H222" s="7" t="s">
        <v>97</v>
      </c>
    </row>
    <row r="223" spans="1:8" x14ac:dyDescent="0.25">
      <c r="A223" s="7" t="s">
        <v>1087</v>
      </c>
      <c r="B223" s="7" t="s">
        <v>1086</v>
      </c>
      <c r="C223" s="7" t="s">
        <v>635</v>
      </c>
      <c r="D223" s="7" t="s">
        <v>101</v>
      </c>
      <c r="E223" s="7" t="s">
        <v>1085</v>
      </c>
      <c r="F223" s="7" t="s">
        <v>231</v>
      </c>
      <c r="G223" s="7" t="s">
        <v>1084</v>
      </c>
      <c r="H223" s="7" t="s">
        <v>97</v>
      </c>
    </row>
    <row r="224" spans="1:8" x14ac:dyDescent="0.25">
      <c r="A224" s="7" t="s">
        <v>1083</v>
      </c>
      <c r="B224" s="7" t="s">
        <v>1082</v>
      </c>
      <c r="C224" s="7" t="s">
        <v>445</v>
      </c>
      <c r="D224" s="7" t="s">
        <v>174</v>
      </c>
      <c r="E224" s="7" t="s">
        <v>1081</v>
      </c>
      <c r="F224" s="7" t="s">
        <v>99</v>
      </c>
      <c r="G224" s="7" t="s">
        <v>1081</v>
      </c>
      <c r="H224" s="7" t="s">
        <v>97</v>
      </c>
    </row>
    <row r="225" spans="1:8" x14ac:dyDescent="0.25">
      <c r="A225" s="7" t="s">
        <v>1080</v>
      </c>
      <c r="B225" s="7" t="s">
        <v>1079</v>
      </c>
      <c r="C225" s="7" t="s">
        <v>278</v>
      </c>
      <c r="D225" s="7" t="s">
        <v>101</v>
      </c>
      <c r="E225" s="7" t="s">
        <v>328</v>
      </c>
      <c r="F225" s="7" t="s">
        <v>276</v>
      </c>
      <c r="G225" s="7" t="s">
        <v>1078</v>
      </c>
      <c r="H225" s="7" t="s">
        <v>97</v>
      </c>
    </row>
    <row r="226" spans="1:8" x14ac:dyDescent="0.25">
      <c r="A226" s="7" t="s">
        <v>1077</v>
      </c>
      <c r="B226" s="7" t="s">
        <v>1076</v>
      </c>
      <c r="C226" s="7" t="s">
        <v>1075</v>
      </c>
      <c r="D226" s="7" t="s">
        <v>141</v>
      </c>
      <c r="E226" s="7" t="s">
        <v>1073</v>
      </c>
      <c r="F226" s="7" t="s">
        <v>1074</v>
      </c>
      <c r="G226" s="7" t="s">
        <v>1073</v>
      </c>
      <c r="H226" s="7" t="s">
        <v>97</v>
      </c>
    </row>
    <row r="227" spans="1:8" x14ac:dyDescent="0.25">
      <c r="A227" s="7" t="s">
        <v>1072</v>
      </c>
      <c r="B227" s="7" t="s">
        <v>1071</v>
      </c>
      <c r="C227" s="7" t="s">
        <v>322</v>
      </c>
      <c r="D227" s="7" t="s">
        <v>101</v>
      </c>
      <c r="E227" s="7" t="s">
        <v>478</v>
      </c>
      <c r="F227" s="7" t="s">
        <v>320</v>
      </c>
      <c r="G227" s="7" t="s">
        <v>1070</v>
      </c>
      <c r="H227" s="7" t="s">
        <v>97</v>
      </c>
    </row>
    <row r="228" spans="1:8" x14ac:dyDescent="0.25">
      <c r="A228" s="7" t="s">
        <v>1069</v>
      </c>
      <c r="B228" s="7" t="s">
        <v>1068</v>
      </c>
      <c r="C228" s="7" t="s">
        <v>900</v>
      </c>
      <c r="D228" s="7" t="s">
        <v>897</v>
      </c>
      <c r="E228" s="7" t="s">
        <v>1067</v>
      </c>
      <c r="F228" s="7" t="s">
        <v>219</v>
      </c>
      <c r="G228" s="7" t="s">
        <v>1067</v>
      </c>
      <c r="H228" s="7" t="s">
        <v>97</v>
      </c>
    </row>
    <row r="229" spans="1:8" x14ac:dyDescent="0.25">
      <c r="A229" s="7" t="s">
        <v>1066</v>
      </c>
      <c r="B229" s="7" t="s">
        <v>1065</v>
      </c>
      <c r="C229" s="7" t="s">
        <v>129</v>
      </c>
      <c r="D229" s="7" t="s">
        <v>101</v>
      </c>
      <c r="E229" s="7" t="s">
        <v>128</v>
      </c>
      <c r="F229" s="7" t="s">
        <v>127</v>
      </c>
      <c r="G229" s="7" t="s">
        <v>1064</v>
      </c>
      <c r="H229" s="7" t="s">
        <v>97</v>
      </c>
    </row>
    <row r="230" spans="1:8" x14ac:dyDescent="0.25">
      <c r="A230" s="7" t="s">
        <v>1063</v>
      </c>
      <c r="B230" s="7" t="s">
        <v>1062</v>
      </c>
      <c r="C230" s="7" t="s">
        <v>108</v>
      </c>
      <c r="D230" s="7" t="s">
        <v>767</v>
      </c>
      <c r="E230" s="7" t="s">
        <v>1060</v>
      </c>
      <c r="F230" s="7" t="s">
        <v>1061</v>
      </c>
      <c r="G230" s="7" t="s">
        <v>1060</v>
      </c>
      <c r="H230" s="7" t="s">
        <v>97</v>
      </c>
    </row>
    <row r="231" spans="1:8" x14ac:dyDescent="0.25">
      <c r="A231" s="7" t="s">
        <v>1059</v>
      </c>
      <c r="B231" s="7" t="s">
        <v>1058</v>
      </c>
      <c r="C231" s="7" t="s">
        <v>1057</v>
      </c>
      <c r="D231" s="7" t="s">
        <v>1056</v>
      </c>
      <c r="E231" s="7" t="s">
        <v>381</v>
      </c>
      <c r="F231" s="7" t="s">
        <v>106</v>
      </c>
      <c r="G231" s="7" t="s">
        <v>381</v>
      </c>
      <c r="H231" s="7" t="s">
        <v>97</v>
      </c>
    </row>
    <row r="232" spans="1:8" x14ac:dyDescent="0.25">
      <c r="A232" s="7" t="s">
        <v>1055</v>
      </c>
      <c r="B232" s="7" t="s">
        <v>1054</v>
      </c>
      <c r="C232" s="7" t="s">
        <v>221</v>
      </c>
      <c r="D232" s="7" t="s">
        <v>277</v>
      </c>
      <c r="E232" s="7" t="s">
        <v>757</v>
      </c>
      <c r="F232" s="7" t="s">
        <v>219</v>
      </c>
      <c r="G232" s="7" t="s">
        <v>757</v>
      </c>
      <c r="H232" s="7" t="s">
        <v>97</v>
      </c>
    </row>
    <row r="233" spans="1:8" x14ac:dyDescent="0.25">
      <c r="A233" s="7" t="s">
        <v>1053</v>
      </c>
      <c r="B233" s="7" t="s">
        <v>1052</v>
      </c>
      <c r="C233" s="7" t="s">
        <v>322</v>
      </c>
      <c r="D233" s="7" t="s">
        <v>592</v>
      </c>
      <c r="E233" s="7" t="s">
        <v>1051</v>
      </c>
      <c r="F233" s="7" t="s">
        <v>320</v>
      </c>
      <c r="G233" s="7" t="s">
        <v>1051</v>
      </c>
      <c r="H233" s="7" t="s">
        <v>97</v>
      </c>
    </row>
    <row r="234" spans="1:8" x14ac:dyDescent="0.25">
      <c r="A234" s="7" t="s">
        <v>1050</v>
      </c>
      <c r="B234" s="7" t="s">
        <v>1049</v>
      </c>
      <c r="C234" s="7" t="s">
        <v>129</v>
      </c>
      <c r="D234" s="7" t="s">
        <v>1048</v>
      </c>
      <c r="E234" s="7" t="s">
        <v>1047</v>
      </c>
      <c r="F234" s="7" t="s">
        <v>127</v>
      </c>
      <c r="G234" s="7" t="s">
        <v>1047</v>
      </c>
      <c r="H234" s="7" t="s">
        <v>97</v>
      </c>
    </row>
    <row r="235" spans="1:8" x14ac:dyDescent="0.25">
      <c r="A235" s="7" t="s">
        <v>1046</v>
      </c>
      <c r="B235" s="7" t="s">
        <v>1045</v>
      </c>
      <c r="C235" s="7" t="s">
        <v>287</v>
      </c>
      <c r="D235" s="7" t="s">
        <v>101</v>
      </c>
      <c r="E235" s="7" t="s">
        <v>622</v>
      </c>
      <c r="F235" s="7" t="s">
        <v>286</v>
      </c>
      <c r="G235" s="7" t="s">
        <v>1044</v>
      </c>
      <c r="H235" s="7" t="s">
        <v>97</v>
      </c>
    </row>
    <row r="236" spans="1:8" x14ac:dyDescent="0.25">
      <c r="A236" s="7" t="s">
        <v>1043</v>
      </c>
      <c r="B236" s="7" t="s">
        <v>1042</v>
      </c>
      <c r="C236" s="7" t="s">
        <v>163</v>
      </c>
      <c r="D236" s="7" t="s">
        <v>345</v>
      </c>
      <c r="E236" s="7" t="s">
        <v>230</v>
      </c>
      <c r="F236" s="7" t="s">
        <v>161</v>
      </c>
      <c r="G236" s="7" t="s">
        <v>230</v>
      </c>
      <c r="H236" s="7" t="s">
        <v>97</v>
      </c>
    </row>
    <row r="237" spans="1:8" x14ac:dyDescent="0.25">
      <c r="A237" s="7" t="s">
        <v>1041</v>
      </c>
      <c r="B237" s="7" t="s">
        <v>1040</v>
      </c>
      <c r="C237" s="7" t="s">
        <v>221</v>
      </c>
      <c r="D237" s="7" t="s">
        <v>253</v>
      </c>
      <c r="E237" s="7" t="s">
        <v>487</v>
      </c>
      <c r="F237" s="7" t="s">
        <v>219</v>
      </c>
      <c r="G237" s="7" t="s">
        <v>487</v>
      </c>
      <c r="H237" s="7" t="s">
        <v>97</v>
      </c>
    </row>
    <row r="238" spans="1:8" x14ac:dyDescent="0.25">
      <c r="A238" s="7" t="s">
        <v>1039</v>
      </c>
      <c r="B238" s="7" t="s">
        <v>1038</v>
      </c>
      <c r="C238" s="7" t="s">
        <v>508</v>
      </c>
      <c r="D238" s="7" t="s">
        <v>101</v>
      </c>
      <c r="E238" s="7" t="s">
        <v>507</v>
      </c>
      <c r="F238" s="7" t="s">
        <v>507</v>
      </c>
      <c r="G238" s="7" t="s">
        <v>214</v>
      </c>
      <c r="H238" s="7" t="s">
        <v>97</v>
      </c>
    </row>
    <row r="239" spans="1:8" x14ac:dyDescent="0.25">
      <c r="A239" s="7" t="s">
        <v>101</v>
      </c>
      <c r="B239" s="7" t="s">
        <v>1037</v>
      </c>
      <c r="C239" s="7" t="s">
        <v>101</v>
      </c>
      <c r="D239" s="7" t="s">
        <v>101</v>
      </c>
      <c r="E239" s="7" t="s">
        <v>101</v>
      </c>
      <c r="F239" s="7" t="s">
        <v>101</v>
      </c>
      <c r="G239" s="7" t="s">
        <v>101</v>
      </c>
      <c r="H239" s="7" t="s">
        <v>101</v>
      </c>
    </row>
    <row r="240" spans="1:8" x14ac:dyDescent="0.25">
      <c r="A240" s="7" t="s">
        <v>1036</v>
      </c>
      <c r="B240" s="7" t="s">
        <v>1035</v>
      </c>
      <c r="C240" s="7" t="s">
        <v>129</v>
      </c>
      <c r="D240" s="7" t="s">
        <v>1034</v>
      </c>
      <c r="E240" s="7" t="s">
        <v>357</v>
      </c>
      <c r="F240" s="7" t="s">
        <v>127</v>
      </c>
      <c r="G240" s="7" t="s">
        <v>357</v>
      </c>
      <c r="H240" s="7" t="s">
        <v>97</v>
      </c>
    </row>
    <row r="241" spans="1:8" x14ac:dyDescent="0.25">
      <c r="A241" s="7" t="s">
        <v>1033</v>
      </c>
      <c r="B241" s="7" t="s">
        <v>1032</v>
      </c>
      <c r="C241" s="7" t="s">
        <v>221</v>
      </c>
      <c r="D241" s="7" t="s">
        <v>358</v>
      </c>
      <c r="E241" s="7" t="s">
        <v>1031</v>
      </c>
      <c r="F241" s="7" t="s">
        <v>219</v>
      </c>
      <c r="G241" s="7" t="s">
        <v>1031</v>
      </c>
      <c r="H241" s="7" t="s">
        <v>97</v>
      </c>
    </row>
    <row r="242" spans="1:8" x14ac:dyDescent="0.25">
      <c r="A242" s="7" t="s">
        <v>1030</v>
      </c>
      <c r="B242" s="7" t="s">
        <v>1029</v>
      </c>
      <c r="C242" s="7" t="s">
        <v>129</v>
      </c>
      <c r="D242" s="7" t="s">
        <v>545</v>
      </c>
      <c r="E242" s="7" t="s">
        <v>160</v>
      </c>
      <c r="F242" s="7" t="s">
        <v>127</v>
      </c>
      <c r="G242" s="7" t="s">
        <v>160</v>
      </c>
      <c r="H242" s="7" t="s">
        <v>97</v>
      </c>
    </row>
    <row r="243" spans="1:8" x14ac:dyDescent="0.25">
      <c r="A243" s="7" t="s">
        <v>1028</v>
      </c>
      <c r="B243" s="7" t="s">
        <v>1027</v>
      </c>
      <c r="C243" s="7" t="s">
        <v>221</v>
      </c>
      <c r="D243" s="7" t="s">
        <v>1026</v>
      </c>
      <c r="E243" s="7" t="s">
        <v>1026</v>
      </c>
      <c r="F243" s="7" t="s">
        <v>219</v>
      </c>
      <c r="G243" s="7" t="s">
        <v>1026</v>
      </c>
      <c r="H243" s="7" t="s">
        <v>97</v>
      </c>
    </row>
    <row r="244" spans="1:8" x14ac:dyDescent="0.25">
      <c r="A244" s="7" t="s">
        <v>1025</v>
      </c>
      <c r="B244" s="7" t="s">
        <v>1024</v>
      </c>
      <c r="C244" s="7" t="s">
        <v>335</v>
      </c>
      <c r="D244" s="7" t="s">
        <v>1023</v>
      </c>
      <c r="E244" s="7" t="s">
        <v>415</v>
      </c>
      <c r="F244" s="7" t="s">
        <v>1022</v>
      </c>
      <c r="G244" s="7" t="s">
        <v>415</v>
      </c>
      <c r="H244" s="7" t="s">
        <v>97</v>
      </c>
    </row>
    <row r="245" spans="1:8" x14ac:dyDescent="0.25">
      <c r="A245" s="7" t="s">
        <v>1021</v>
      </c>
      <c r="B245" s="7" t="s">
        <v>1020</v>
      </c>
      <c r="C245" s="7" t="s">
        <v>183</v>
      </c>
      <c r="D245" s="7" t="s">
        <v>1019</v>
      </c>
      <c r="E245" s="7" t="s">
        <v>591</v>
      </c>
      <c r="F245" s="7" t="s">
        <v>182</v>
      </c>
      <c r="G245" s="7" t="s">
        <v>591</v>
      </c>
      <c r="H245" s="7" t="s">
        <v>97</v>
      </c>
    </row>
    <row r="246" spans="1:8" x14ac:dyDescent="0.25">
      <c r="A246" s="7" t="s">
        <v>1018</v>
      </c>
      <c r="B246" s="7" t="s">
        <v>1017</v>
      </c>
      <c r="C246" s="7" t="s">
        <v>183</v>
      </c>
      <c r="D246" s="7" t="s">
        <v>101</v>
      </c>
      <c r="E246" s="7" t="s">
        <v>181</v>
      </c>
      <c r="F246" s="7" t="s">
        <v>182</v>
      </c>
      <c r="G246" s="7" t="s">
        <v>181</v>
      </c>
      <c r="H246" s="7" t="s">
        <v>97</v>
      </c>
    </row>
    <row r="247" spans="1:8" x14ac:dyDescent="0.25">
      <c r="A247" s="7" t="s">
        <v>1016</v>
      </c>
      <c r="B247" s="7" t="s">
        <v>1015</v>
      </c>
      <c r="C247" s="7" t="s">
        <v>183</v>
      </c>
      <c r="D247" s="7" t="s">
        <v>512</v>
      </c>
      <c r="E247" s="7" t="s">
        <v>1014</v>
      </c>
      <c r="F247" s="7" t="s">
        <v>182</v>
      </c>
      <c r="G247" s="7" t="s">
        <v>1014</v>
      </c>
      <c r="H247" s="7" t="s">
        <v>97</v>
      </c>
    </row>
    <row r="248" spans="1:8" x14ac:dyDescent="0.25">
      <c r="A248" s="7" t="s">
        <v>1013</v>
      </c>
      <c r="B248" s="7" t="s">
        <v>1012</v>
      </c>
      <c r="C248" s="7" t="s">
        <v>412</v>
      </c>
      <c r="D248" s="7" t="s">
        <v>101</v>
      </c>
      <c r="E248" s="7" t="s">
        <v>1011</v>
      </c>
      <c r="F248" s="7" t="s">
        <v>1010</v>
      </c>
      <c r="G248" s="7" t="s">
        <v>1009</v>
      </c>
      <c r="H248" s="7" t="s">
        <v>97</v>
      </c>
    </row>
    <row r="249" spans="1:8" x14ac:dyDescent="0.25">
      <c r="A249" s="7" t="s">
        <v>1008</v>
      </c>
      <c r="B249" s="7" t="s">
        <v>1007</v>
      </c>
      <c r="C249" s="7" t="s">
        <v>849</v>
      </c>
      <c r="D249" s="7" t="s">
        <v>101</v>
      </c>
      <c r="E249" s="7" t="s">
        <v>1006</v>
      </c>
      <c r="F249" s="7" t="s">
        <v>847</v>
      </c>
      <c r="G249" s="7" t="s">
        <v>1005</v>
      </c>
      <c r="H249" s="7" t="s">
        <v>97</v>
      </c>
    </row>
    <row r="250" spans="1:8" x14ac:dyDescent="0.25">
      <c r="A250" s="7" t="s">
        <v>1004</v>
      </c>
      <c r="B250" s="7" t="s">
        <v>1003</v>
      </c>
      <c r="C250" s="7" t="s">
        <v>183</v>
      </c>
      <c r="D250" s="7" t="s">
        <v>687</v>
      </c>
      <c r="E250" s="7" t="s">
        <v>1002</v>
      </c>
      <c r="F250" s="7" t="s">
        <v>182</v>
      </c>
      <c r="G250" s="7" t="s">
        <v>215</v>
      </c>
      <c r="H250" s="7" t="s">
        <v>97</v>
      </c>
    </row>
    <row r="251" spans="1:8" x14ac:dyDescent="0.25">
      <c r="A251" s="7" t="s">
        <v>1001</v>
      </c>
      <c r="B251" s="7" t="s">
        <v>1000</v>
      </c>
      <c r="C251" s="7" t="s">
        <v>532</v>
      </c>
      <c r="D251" s="7" t="s">
        <v>999</v>
      </c>
      <c r="E251" s="7" t="s">
        <v>999</v>
      </c>
      <c r="F251" s="7" t="s">
        <v>346</v>
      </c>
      <c r="G251" s="7" t="s">
        <v>999</v>
      </c>
      <c r="H251" s="7" t="s">
        <v>97</v>
      </c>
    </row>
    <row r="252" spans="1:8" x14ac:dyDescent="0.25">
      <c r="A252" s="7" t="s">
        <v>998</v>
      </c>
      <c r="B252" s="7" t="s">
        <v>997</v>
      </c>
      <c r="C252" s="7" t="s">
        <v>950</v>
      </c>
      <c r="D252" s="7" t="s">
        <v>205</v>
      </c>
      <c r="E252" s="7" t="s">
        <v>948</v>
      </c>
      <c r="F252" s="7" t="s">
        <v>947</v>
      </c>
      <c r="G252" s="7" t="s">
        <v>996</v>
      </c>
      <c r="H252" s="7" t="s">
        <v>97</v>
      </c>
    </row>
    <row r="253" spans="1:8" x14ac:dyDescent="0.25">
      <c r="A253" s="7" t="s">
        <v>995</v>
      </c>
      <c r="B253" s="7" t="s">
        <v>994</v>
      </c>
      <c r="C253" s="7" t="s">
        <v>322</v>
      </c>
      <c r="D253" s="7" t="s">
        <v>687</v>
      </c>
      <c r="E253" s="7" t="s">
        <v>800</v>
      </c>
      <c r="F253" s="7" t="s">
        <v>320</v>
      </c>
      <c r="G253" s="7" t="s">
        <v>800</v>
      </c>
      <c r="H253" s="7" t="s">
        <v>97</v>
      </c>
    </row>
    <row r="254" spans="1:8" x14ac:dyDescent="0.25">
      <c r="A254" s="7" t="s">
        <v>993</v>
      </c>
      <c r="B254" s="7" t="s">
        <v>992</v>
      </c>
      <c r="C254" s="7" t="s">
        <v>376</v>
      </c>
      <c r="D254" s="7" t="s">
        <v>991</v>
      </c>
      <c r="E254" s="7" t="s">
        <v>990</v>
      </c>
      <c r="F254" s="7" t="s">
        <v>375</v>
      </c>
      <c r="G254" s="7" t="s">
        <v>990</v>
      </c>
      <c r="H254" s="7" t="s">
        <v>97</v>
      </c>
    </row>
    <row r="255" spans="1:8" x14ac:dyDescent="0.25">
      <c r="A255" s="7" t="s">
        <v>989</v>
      </c>
      <c r="B255" s="7" t="s">
        <v>988</v>
      </c>
      <c r="C255" s="7" t="s">
        <v>153</v>
      </c>
      <c r="D255" s="7" t="s">
        <v>432</v>
      </c>
      <c r="E255" s="7" t="s">
        <v>987</v>
      </c>
      <c r="F255" s="7" t="s">
        <v>382</v>
      </c>
      <c r="G255" s="7" t="s">
        <v>987</v>
      </c>
      <c r="H255" s="7" t="s">
        <v>97</v>
      </c>
    </row>
    <row r="256" spans="1:8" x14ac:dyDescent="0.25">
      <c r="A256" s="7" t="s">
        <v>986</v>
      </c>
      <c r="B256" s="7" t="s">
        <v>985</v>
      </c>
      <c r="C256" s="7" t="s">
        <v>984</v>
      </c>
      <c r="D256" s="7" t="s">
        <v>983</v>
      </c>
      <c r="E256" s="7" t="s">
        <v>982</v>
      </c>
      <c r="F256" s="7" t="s">
        <v>99</v>
      </c>
      <c r="G256" s="7" t="s">
        <v>982</v>
      </c>
      <c r="H256" s="7" t="s">
        <v>97</v>
      </c>
    </row>
    <row r="257" spans="1:8" x14ac:dyDescent="0.25">
      <c r="A257" s="7" t="s">
        <v>981</v>
      </c>
      <c r="B257" s="7" t="s">
        <v>980</v>
      </c>
      <c r="C257" s="7" t="s">
        <v>183</v>
      </c>
      <c r="D257" s="7" t="s">
        <v>101</v>
      </c>
      <c r="E257" s="7" t="s">
        <v>979</v>
      </c>
      <c r="F257" s="7" t="s">
        <v>182</v>
      </c>
      <c r="G257" s="7" t="s">
        <v>978</v>
      </c>
      <c r="H257" s="7" t="s">
        <v>97</v>
      </c>
    </row>
    <row r="258" spans="1:8" x14ac:dyDescent="0.25">
      <c r="A258" s="7" t="s">
        <v>977</v>
      </c>
      <c r="B258" s="7" t="s">
        <v>976</v>
      </c>
      <c r="C258" s="7" t="s">
        <v>384</v>
      </c>
      <c r="D258" s="7" t="s">
        <v>253</v>
      </c>
      <c r="E258" s="7" t="s">
        <v>251</v>
      </c>
      <c r="F258" s="7" t="s">
        <v>975</v>
      </c>
      <c r="G258" s="7" t="s">
        <v>251</v>
      </c>
      <c r="H258" s="7" t="s">
        <v>97</v>
      </c>
    </row>
    <row r="259" spans="1:8" x14ac:dyDescent="0.25">
      <c r="A259" s="7" t="s">
        <v>974</v>
      </c>
      <c r="B259" s="7" t="s">
        <v>973</v>
      </c>
      <c r="C259" s="7" t="s">
        <v>972</v>
      </c>
      <c r="D259" s="7" t="s">
        <v>971</v>
      </c>
      <c r="E259" s="7" t="s">
        <v>970</v>
      </c>
      <c r="F259" s="7" t="s">
        <v>304</v>
      </c>
      <c r="G259" s="7" t="s">
        <v>303</v>
      </c>
      <c r="H259" s="7" t="s">
        <v>97</v>
      </c>
    </row>
    <row r="260" spans="1:8" x14ac:dyDescent="0.25">
      <c r="A260" s="7" t="s">
        <v>969</v>
      </c>
      <c r="B260" s="7" t="s">
        <v>968</v>
      </c>
      <c r="C260" s="7" t="s">
        <v>163</v>
      </c>
      <c r="D260" s="7" t="s">
        <v>191</v>
      </c>
      <c r="E260" s="7" t="s">
        <v>230</v>
      </c>
      <c r="F260" s="7" t="s">
        <v>161</v>
      </c>
      <c r="G260" s="7" t="s">
        <v>230</v>
      </c>
      <c r="H260" s="7" t="s">
        <v>97</v>
      </c>
    </row>
    <row r="261" spans="1:8" x14ac:dyDescent="0.25">
      <c r="A261" s="7" t="s">
        <v>967</v>
      </c>
      <c r="B261" s="7" t="s">
        <v>966</v>
      </c>
      <c r="C261" s="7" t="s">
        <v>221</v>
      </c>
      <c r="D261" s="7" t="s">
        <v>101</v>
      </c>
      <c r="E261" s="7" t="s">
        <v>219</v>
      </c>
      <c r="F261" s="7" t="s">
        <v>219</v>
      </c>
      <c r="G261" s="7" t="s">
        <v>965</v>
      </c>
      <c r="H261" s="7" t="s">
        <v>97</v>
      </c>
    </row>
    <row r="262" spans="1:8" x14ac:dyDescent="0.25">
      <c r="A262" s="7" t="s">
        <v>964</v>
      </c>
      <c r="B262" s="7" t="s">
        <v>963</v>
      </c>
      <c r="C262" s="7" t="s">
        <v>456</v>
      </c>
      <c r="D262" s="7" t="s">
        <v>205</v>
      </c>
      <c r="E262" s="7" t="s">
        <v>663</v>
      </c>
      <c r="F262" s="7" t="s">
        <v>455</v>
      </c>
      <c r="G262" s="7" t="s">
        <v>663</v>
      </c>
      <c r="H262" s="7" t="s">
        <v>97</v>
      </c>
    </row>
    <row r="263" spans="1:8" x14ac:dyDescent="0.25">
      <c r="A263" s="7" t="s">
        <v>962</v>
      </c>
      <c r="B263" s="7" t="s">
        <v>961</v>
      </c>
      <c r="C263" s="7" t="s">
        <v>960</v>
      </c>
      <c r="D263" s="7" t="s">
        <v>959</v>
      </c>
      <c r="E263" s="7" t="s">
        <v>556</v>
      </c>
      <c r="F263" s="7" t="s">
        <v>958</v>
      </c>
      <c r="G263" s="7" t="s">
        <v>556</v>
      </c>
      <c r="H263" s="7" t="s">
        <v>97</v>
      </c>
    </row>
    <row r="264" spans="1:8" x14ac:dyDescent="0.25">
      <c r="A264" s="7" t="s">
        <v>957</v>
      </c>
      <c r="B264" s="7" t="s">
        <v>956</v>
      </c>
      <c r="C264" s="7" t="s">
        <v>335</v>
      </c>
      <c r="D264" s="7" t="s">
        <v>955</v>
      </c>
      <c r="E264" s="7" t="s">
        <v>332</v>
      </c>
      <c r="F264" s="7" t="s">
        <v>333</v>
      </c>
      <c r="G264" s="7" t="s">
        <v>332</v>
      </c>
      <c r="H264" s="7" t="s">
        <v>97</v>
      </c>
    </row>
    <row r="265" spans="1:8" x14ac:dyDescent="0.25">
      <c r="A265" s="7" t="s">
        <v>954</v>
      </c>
      <c r="B265" s="7" t="s">
        <v>953</v>
      </c>
      <c r="C265" s="7" t="s">
        <v>950</v>
      </c>
      <c r="D265" s="7" t="s">
        <v>718</v>
      </c>
      <c r="E265" s="7" t="s">
        <v>195</v>
      </c>
      <c r="F265" s="7" t="s">
        <v>382</v>
      </c>
      <c r="G265" s="7" t="s">
        <v>195</v>
      </c>
      <c r="H265" s="7" t="s">
        <v>97</v>
      </c>
    </row>
    <row r="266" spans="1:8" x14ac:dyDescent="0.25">
      <c r="A266" s="7" t="s">
        <v>952</v>
      </c>
      <c r="B266" s="7" t="s">
        <v>951</v>
      </c>
      <c r="C266" s="7" t="s">
        <v>950</v>
      </c>
      <c r="D266" s="7" t="s">
        <v>949</v>
      </c>
      <c r="E266" s="7" t="s">
        <v>948</v>
      </c>
      <c r="F266" s="7" t="s">
        <v>947</v>
      </c>
      <c r="G266" s="7" t="s">
        <v>946</v>
      </c>
      <c r="H266" s="7" t="s">
        <v>97</v>
      </c>
    </row>
    <row r="267" spans="1:8" x14ac:dyDescent="0.25">
      <c r="A267" s="7" t="s">
        <v>945</v>
      </c>
      <c r="B267" s="7" t="s">
        <v>944</v>
      </c>
      <c r="C267" s="7" t="s">
        <v>102</v>
      </c>
      <c r="D267" s="7" t="s">
        <v>174</v>
      </c>
      <c r="E267" s="7" t="s">
        <v>587</v>
      </c>
      <c r="F267" s="7" t="s">
        <v>112</v>
      </c>
      <c r="G267" s="7" t="s">
        <v>587</v>
      </c>
      <c r="H267" s="7" t="s">
        <v>97</v>
      </c>
    </row>
    <row r="268" spans="1:8" x14ac:dyDescent="0.25">
      <c r="A268" s="7" t="s">
        <v>943</v>
      </c>
      <c r="B268" s="7" t="s">
        <v>942</v>
      </c>
      <c r="C268" s="7" t="s">
        <v>233</v>
      </c>
      <c r="D268" s="7" t="s">
        <v>545</v>
      </c>
      <c r="E268" s="7" t="s">
        <v>710</v>
      </c>
      <c r="F268" s="7" t="s">
        <v>231</v>
      </c>
      <c r="G268" s="7" t="s">
        <v>710</v>
      </c>
      <c r="H268" s="7" t="s">
        <v>97</v>
      </c>
    </row>
    <row r="269" spans="1:8" x14ac:dyDescent="0.25">
      <c r="A269" s="7" t="s">
        <v>941</v>
      </c>
      <c r="B269" s="7" t="s">
        <v>940</v>
      </c>
      <c r="C269" s="7" t="s">
        <v>123</v>
      </c>
      <c r="D269" s="7" t="s">
        <v>101</v>
      </c>
      <c r="E269" s="7" t="s">
        <v>483</v>
      </c>
      <c r="F269" s="7" t="s">
        <v>482</v>
      </c>
      <c r="G269" s="7" t="s">
        <v>483</v>
      </c>
      <c r="H269" s="7" t="s">
        <v>97</v>
      </c>
    </row>
    <row r="270" spans="1:8" x14ac:dyDescent="0.25">
      <c r="A270" s="7" t="s">
        <v>939</v>
      </c>
      <c r="B270" s="7" t="s">
        <v>938</v>
      </c>
      <c r="C270" s="7" t="s">
        <v>221</v>
      </c>
      <c r="D270" s="7" t="s">
        <v>101</v>
      </c>
      <c r="E270" s="7" t="s">
        <v>937</v>
      </c>
      <c r="F270" s="7" t="s">
        <v>219</v>
      </c>
      <c r="G270" s="7" t="s">
        <v>562</v>
      </c>
      <c r="H270" s="7" t="s">
        <v>97</v>
      </c>
    </row>
    <row r="271" spans="1:8" x14ac:dyDescent="0.25">
      <c r="A271" s="7" t="s">
        <v>936</v>
      </c>
      <c r="B271" s="7" t="s">
        <v>935</v>
      </c>
      <c r="C271" s="7" t="s">
        <v>667</v>
      </c>
      <c r="D271" s="7" t="s">
        <v>101</v>
      </c>
      <c r="E271" s="7" t="s">
        <v>934</v>
      </c>
      <c r="F271" s="7" t="s">
        <v>231</v>
      </c>
      <c r="G271" s="7" t="s">
        <v>690</v>
      </c>
      <c r="H271" s="7" t="s">
        <v>97</v>
      </c>
    </row>
    <row r="272" spans="1:8" x14ac:dyDescent="0.25">
      <c r="A272" s="7" t="s">
        <v>933</v>
      </c>
      <c r="B272" s="7" t="s">
        <v>932</v>
      </c>
      <c r="C272" s="7" t="s">
        <v>221</v>
      </c>
      <c r="D272" s="7" t="s">
        <v>141</v>
      </c>
      <c r="E272" s="7" t="s">
        <v>673</v>
      </c>
      <c r="F272" s="7" t="s">
        <v>219</v>
      </c>
      <c r="G272" s="7" t="s">
        <v>673</v>
      </c>
      <c r="H272" s="7" t="s">
        <v>97</v>
      </c>
    </row>
    <row r="273" spans="1:8" x14ac:dyDescent="0.25">
      <c r="A273" s="7" t="s">
        <v>931</v>
      </c>
      <c r="B273" s="7" t="s">
        <v>930</v>
      </c>
      <c r="C273" s="7" t="s">
        <v>849</v>
      </c>
      <c r="D273" s="7" t="s">
        <v>101</v>
      </c>
      <c r="E273" s="7" t="s">
        <v>848</v>
      </c>
      <c r="F273" s="7" t="s">
        <v>847</v>
      </c>
      <c r="G273" s="7" t="s">
        <v>929</v>
      </c>
      <c r="H273" s="7" t="s">
        <v>97</v>
      </c>
    </row>
    <row r="274" spans="1:8" x14ac:dyDescent="0.25">
      <c r="A274" s="7" t="s">
        <v>928</v>
      </c>
      <c r="B274" s="7" t="s">
        <v>927</v>
      </c>
      <c r="C274" s="7" t="s">
        <v>824</v>
      </c>
      <c r="D274" s="7" t="s">
        <v>101</v>
      </c>
      <c r="E274" s="7" t="s">
        <v>926</v>
      </c>
      <c r="F274" s="7" t="s">
        <v>499</v>
      </c>
      <c r="G274" s="7" t="s">
        <v>925</v>
      </c>
      <c r="H274" s="7" t="s">
        <v>97</v>
      </c>
    </row>
    <row r="275" spans="1:8" x14ac:dyDescent="0.25">
      <c r="A275" s="7" t="s">
        <v>924</v>
      </c>
      <c r="B275" s="7" t="s">
        <v>923</v>
      </c>
      <c r="C275" s="7" t="s">
        <v>183</v>
      </c>
      <c r="D275" s="7" t="s">
        <v>922</v>
      </c>
      <c r="E275" s="7" t="s">
        <v>921</v>
      </c>
      <c r="F275" s="7" t="s">
        <v>182</v>
      </c>
      <c r="G275" s="7" t="s">
        <v>921</v>
      </c>
      <c r="H275" s="7" t="s">
        <v>97</v>
      </c>
    </row>
    <row r="276" spans="1:8" x14ac:dyDescent="0.25">
      <c r="A276" s="7" t="s">
        <v>920</v>
      </c>
      <c r="B276" s="7" t="s">
        <v>919</v>
      </c>
      <c r="C276" s="7" t="s">
        <v>123</v>
      </c>
      <c r="D276" s="7" t="s">
        <v>300</v>
      </c>
      <c r="E276" s="7" t="s">
        <v>483</v>
      </c>
      <c r="F276" s="7" t="s">
        <v>122</v>
      </c>
      <c r="G276" s="7" t="s">
        <v>481</v>
      </c>
      <c r="H276" s="7" t="s">
        <v>97</v>
      </c>
    </row>
    <row r="277" spans="1:8" x14ac:dyDescent="0.25">
      <c r="A277" s="7" t="s">
        <v>918</v>
      </c>
      <c r="B277" s="7" t="s">
        <v>917</v>
      </c>
      <c r="C277" s="7" t="s">
        <v>916</v>
      </c>
      <c r="D277" s="7" t="s">
        <v>345</v>
      </c>
      <c r="E277" s="7" t="s">
        <v>915</v>
      </c>
      <c r="F277" s="7" t="s">
        <v>682</v>
      </c>
      <c r="G277" s="7" t="s">
        <v>915</v>
      </c>
      <c r="H277" s="7" t="s">
        <v>97</v>
      </c>
    </row>
    <row r="278" spans="1:8" x14ac:dyDescent="0.25">
      <c r="A278" s="7" t="s">
        <v>914</v>
      </c>
      <c r="B278" s="7" t="s">
        <v>913</v>
      </c>
      <c r="C278" s="7" t="s">
        <v>769</v>
      </c>
      <c r="D278" s="7" t="s">
        <v>912</v>
      </c>
      <c r="E278" s="7" t="s">
        <v>595</v>
      </c>
      <c r="F278" s="7" t="s">
        <v>768</v>
      </c>
      <c r="G278" s="7" t="s">
        <v>595</v>
      </c>
      <c r="H278" s="7" t="s">
        <v>97</v>
      </c>
    </row>
    <row r="279" spans="1:8" x14ac:dyDescent="0.25">
      <c r="A279" s="7" t="s">
        <v>911</v>
      </c>
      <c r="B279" s="7" t="s">
        <v>910</v>
      </c>
      <c r="C279" s="7" t="s">
        <v>407</v>
      </c>
      <c r="D279" s="7" t="s">
        <v>909</v>
      </c>
      <c r="E279" s="7" t="s">
        <v>764</v>
      </c>
      <c r="F279" s="7" t="s">
        <v>405</v>
      </c>
      <c r="G279" s="7" t="s">
        <v>764</v>
      </c>
      <c r="H279" s="7" t="s">
        <v>97</v>
      </c>
    </row>
    <row r="280" spans="1:8" x14ac:dyDescent="0.25">
      <c r="A280" s="7" t="s">
        <v>908</v>
      </c>
      <c r="B280" s="7" t="s">
        <v>907</v>
      </c>
      <c r="C280" s="7" t="s">
        <v>312</v>
      </c>
      <c r="D280" s="7" t="s">
        <v>906</v>
      </c>
      <c r="E280" s="7" t="s">
        <v>486</v>
      </c>
      <c r="F280" s="7" t="s">
        <v>310</v>
      </c>
      <c r="G280" s="7" t="s">
        <v>486</v>
      </c>
      <c r="H280" s="7" t="s">
        <v>97</v>
      </c>
    </row>
    <row r="281" spans="1:8" x14ac:dyDescent="0.25">
      <c r="A281" s="7" t="s">
        <v>905</v>
      </c>
      <c r="B281" s="7" t="s">
        <v>904</v>
      </c>
      <c r="C281" s="7" t="s">
        <v>322</v>
      </c>
      <c r="D281" s="7" t="s">
        <v>903</v>
      </c>
      <c r="E281" s="7" t="s">
        <v>838</v>
      </c>
      <c r="F281" s="7" t="s">
        <v>320</v>
      </c>
      <c r="G281" s="7" t="s">
        <v>177</v>
      </c>
      <c r="H281" s="7" t="s">
        <v>97</v>
      </c>
    </row>
    <row r="282" spans="1:8" x14ac:dyDescent="0.25">
      <c r="A282" s="7" t="s">
        <v>902</v>
      </c>
      <c r="B282" s="7" t="s">
        <v>901</v>
      </c>
      <c r="C282" s="7" t="s">
        <v>900</v>
      </c>
      <c r="D282" s="7" t="s">
        <v>300</v>
      </c>
      <c r="E282" s="7" t="s">
        <v>481</v>
      </c>
      <c r="F282" s="7" t="s">
        <v>627</v>
      </c>
      <c r="G282" s="7" t="s">
        <v>481</v>
      </c>
      <c r="H282" s="7" t="s">
        <v>97</v>
      </c>
    </row>
    <row r="283" spans="1:8" x14ac:dyDescent="0.25">
      <c r="A283" s="7" t="s">
        <v>899</v>
      </c>
      <c r="B283" s="7" t="s">
        <v>898</v>
      </c>
      <c r="C283" s="7" t="s">
        <v>769</v>
      </c>
      <c r="D283" s="7" t="s">
        <v>897</v>
      </c>
      <c r="E283" s="7" t="s">
        <v>346</v>
      </c>
      <c r="F283" s="7" t="s">
        <v>346</v>
      </c>
      <c r="G283" s="7" t="s">
        <v>896</v>
      </c>
      <c r="H283" s="7" t="s">
        <v>97</v>
      </c>
    </row>
    <row r="284" spans="1:8" x14ac:dyDescent="0.25">
      <c r="A284" s="7" t="s">
        <v>101</v>
      </c>
      <c r="B284" s="7" t="s">
        <v>895</v>
      </c>
      <c r="C284" s="7" t="s">
        <v>101</v>
      </c>
      <c r="D284" s="7" t="s">
        <v>101</v>
      </c>
      <c r="E284" s="7" t="s">
        <v>101</v>
      </c>
      <c r="F284" s="7" t="s">
        <v>101</v>
      </c>
      <c r="G284" s="7" t="s">
        <v>101</v>
      </c>
      <c r="H284" s="7" t="s">
        <v>101</v>
      </c>
    </row>
    <row r="285" spans="1:8" x14ac:dyDescent="0.25">
      <c r="A285" s="7" t="s">
        <v>894</v>
      </c>
      <c r="B285" s="7" t="s">
        <v>893</v>
      </c>
      <c r="C285" s="7" t="s">
        <v>227</v>
      </c>
      <c r="D285" s="7" t="s">
        <v>101</v>
      </c>
      <c r="E285" s="7" t="s">
        <v>224</v>
      </c>
      <c r="F285" s="7" t="s">
        <v>290</v>
      </c>
      <c r="G285" s="7" t="s">
        <v>224</v>
      </c>
      <c r="H285" s="7" t="s">
        <v>97</v>
      </c>
    </row>
    <row r="286" spans="1:8" x14ac:dyDescent="0.25">
      <c r="A286" s="7" t="s">
        <v>892</v>
      </c>
      <c r="B286" s="7" t="s">
        <v>891</v>
      </c>
      <c r="C286" s="7" t="s">
        <v>233</v>
      </c>
      <c r="D286" s="7" t="s">
        <v>101</v>
      </c>
      <c r="E286" s="7" t="s">
        <v>890</v>
      </c>
      <c r="F286" s="7" t="s">
        <v>231</v>
      </c>
      <c r="G286" s="7" t="s">
        <v>889</v>
      </c>
      <c r="H286" s="7" t="s">
        <v>97</v>
      </c>
    </row>
    <row r="287" spans="1:8" x14ac:dyDescent="0.25">
      <c r="A287" s="7" t="s">
        <v>888</v>
      </c>
      <c r="B287" s="7" t="s">
        <v>887</v>
      </c>
      <c r="C287" s="7" t="s">
        <v>233</v>
      </c>
      <c r="D287" s="7" t="s">
        <v>383</v>
      </c>
      <c r="E287" s="7" t="s">
        <v>166</v>
      </c>
      <c r="F287" s="7" t="s">
        <v>231</v>
      </c>
      <c r="G287" s="7" t="s">
        <v>166</v>
      </c>
      <c r="H287" s="7" t="s">
        <v>97</v>
      </c>
    </row>
    <row r="288" spans="1:8" x14ac:dyDescent="0.25">
      <c r="A288" s="7" t="s">
        <v>886</v>
      </c>
      <c r="B288" s="7" t="s">
        <v>885</v>
      </c>
      <c r="C288" s="7" t="s">
        <v>233</v>
      </c>
      <c r="D288" s="7" t="s">
        <v>654</v>
      </c>
      <c r="E288" s="7" t="s">
        <v>884</v>
      </c>
      <c r="F288" s="7" t="s">
        <v>231</v>
      </c>
      <c r="G288" s="7" t="s">
        <v>884</v>
      </c>
      <c r="H288" s="7" t="s">
        <v>97</v>
      </c>
    </row>
    <row r="289" spans="1:8" x14ac:dyDescent="0.25">
      <c r="A289" s="7" t="s">
        <v>883</v>
      </c>
      <c r="B289" s="7" t="s">
        <v>882</v>
      </c>
      <c r="C289" s="7" t="s">
        <v>456</v>
      </c>
      <c r="D289" s="7" t="s">
        <v>300</v>
      </c>
      <c r="E289" s="7" t="s">
        <v>660</v>
      </c>
      <c r="F289" s="7" t="s">
        <v>455</v>
      </c>
      <c r="G289" s="7" t="s">
        <v>660</v>
      </c>
      <c r="H289" s="7" t="s">
        <v>97</v>
      </c>
    </row>
    <row r="290" spans="1:8" x14ac:dyDescent="0.25">
      <c r="A290" s="7" t="s">
        <v>881</v>
      </c>
      <c r="B290" s="7" t="s">
        <v>880</v>
      </c>
      <c r="C290" s="7" t="s">
        <v>227</v>
      </c>
      <c r="D290" s="7" t="s">
        <v>101</v>
      </c>
      <c r="E290" s="7" t="s">
        <v>224</v>
      </c>
      <c r="F290" s="7" t="s">
        <v>290</v>
      </c>
      <c r="G290" s="7" t="s">
        <v>224</v>
      </c>
      <c r="H290" s="7" t="s">
        <v>97</v>
      </c>
    </row>
    <row r="291" spans="1:8" x14ac:dyDescent="0.25">
      <c r="A291" s="7" t="s">
        <v>879</v>
      </c>
      <c r="B291" s="7" t="s">
        <v>878</v>
      </c>
      <c r="C291" s="7" t="s">
        <v>227</v>
      </c>
      <c r="D291" s="7" t="s">
        <v>101</v>
      </c>
      <c r="E291" s="7" t="s">
        <v>618</v>
      </c>
      <c r="F291" s="7" t="s">
        <v>290</v>
      </c>
      <c r="G291" s="7" t="s">
        <v>877</v>
      </c>
      <c r="H291" s="7" t="s">
        <v>97</v>
      </c>
    </row>
    <row r="292" spans="1:8" x14ac:dyDescent="0.25">
      <c r="A292" s="7" t="s">
        <v>101</v>
      </c>
      <c r="B292" s="7" t="s">
        <v>876</v>
      </c>
      <c r="C292" s="7" t="s">
        <v>101</v>
      </c>
      <c r="D292" s="7" t="s">
        <v>101</v>
      </c>
      <c r="E292" s="7" t="s">
        <v>101</v>
      </c>
      <c r="F292" s="7" t="s">
        <v>101</v>
      </c>
      <c r="G292" s="7" t="s">
        <v>101</v>
      </c>
      <c r="H292" s="7" t="s">
        <v>101</v>
      </c>
    </row>
    <row r="293" spans="1:8" x14ac:dyDescent="0.25">
      <c r="A293" s="7" t="s">
        <v>875</v>
      </c>
      <c r="B293" s="7" t="s">
        <v>874</v>
      </c>
      <c r="C293" s="7" t="s">
        <v>227</v>
      </c>
      <c r="D293" s="7" t="s">
        <v>101</v>
      </c>
      <c r="E293" s="7" t="s">
        <v>396</v>
      </c>
      <c r="F293" s="7" t="s">
        <v>290</v>
      </c>
      <c r="G293" s="7" t="s">
        <v>873</v>
      </c>
      <c r="H293" s="7" t="s">
        <v>97</v>
      </c>
    </row>
    <row r="294" spans="1:8" x14ac:dyDescent="0.25">
      <c r="A294" s="7" t="s">
        <v>101</v>
      </c>
      <c r="B294" s="7" t="s">
        <v>872</v>
      </c>
      <c r="C294" s="7" t="s">
        <v>101</v>
      </c>
      <c r="D294" s="7" t="s">
        <v>101</v>
      </c>
      <c r="E294" s="7" t="s">
        <v>101</v>
      </c>
      <c r="F294" s="7" t="s">
        <v>101</v>
      </c>
      <c r="G294" s="7" t="s">
        <v>101</v>
      </c>
      <c r="H294" s="7" t="s">
        <v>101</v>
      </c>
    </row>
    <row r="295" spans="1:8" x14ac:dyDescent="0.25">
      <c r="A295" s="7" t="s">
        <v>871</v>
      </c>
      <c r="B295" s="7" t="s">
        <v>870</v>
      </c>
      <c r="C295" s="7" t="s">
        <v>227</v>
      </c>
      <c r="D295" s="7" t="s">
        <v>101</v>
      </c>
      <c r="E295" s="7" t="s">
        <v>224</v>
      </c>
      <c r="F295" s="7" t="s">
        <v>290</v>
      </c>
      <c r="G295" s="7" t="s">
        <v>224</v>
      </c>
      <c r="H295" s="7" t="s">
        <v>97</v>
      </c>
    </row>
    <row r="296" spans="1:8" x14ac:dyDescent="0.25">
      <c r="A296" s="7" t="s">
        <v>869</v>
      </c>
      <c r="B296" s="7" t="s">
        <v>868</v>
      </c>
      <c r="C296" s="7" t="s">
        <v>227</v>
      </c>
      <c r="D296" s="7" t="s">
        <v>101</v>
      </c>
      <c r="E296" s="7" t="s">
        <v>224</v>
      </c>
      <c r="F296" s="7" t="s">
        <v>290</v>
      </c>
      <c r="G296" s="7" t="s">
        <v>224</v>
      </c>
      <c r="H296" s="7" t="s">
        <v>97</v>
      </c>
    </row>
    <row r="297" spans="1:8" x14ac:dyDescent="0.25">
      <c r="A297" s="7" t="s">
        <v>867</v>
      </c>
      <c r="B297" s="7" t="s">
        <v>866</v>
      </c>
      <c r="C297" s="7" t="s">
        <v>227</v>
      </c>
      <c r="D297" s="7" t="s">
        <v>101</v>
      </c>
      <c r="E297" s="7" t="s">
        <v>224</v>
      </c>
      <c r="F297" s="7" t="s">
        <v>290</v>
      </c>
      <c r="G297" s="7" t="s">
        <v>224</v>
      </c>
      <c r="H297" s="7" t="s">
        <v>97</v>
      </c>
    </row>
    <row r="298" spans="1:8" x14ac:dyDescent="0.25">
      <c r="A298" s="7" t="s">
        <v>865</v>
      </c>
      <c r="B298" s="7" t="s">
        <v>864</v>
      </c>
      <c r="C298" s="7" t="s">
        <v>227</v>
      </c>
      <c r="D298" s="7" t="s">
        <v>101</v>
      </c>
      <c r="E298" s="7" t="s">
        <v>226</v>
      </c>
      <c r="F298" s="7" t="s">
        <v>290</v>
      </c>
      <c r="G298" s="7" t="s">
        <v>224</v>
      </c>
      <c r="H298" s="7" t="s">
        <v>97</v>
      </c>
    </row>
    <row r="299" spans="1:8" x14ac:dyDescent="0.25">
      <c r="A299" s="7" t="s">
        <v>101</v>
      </c>
      <c r="B299" s="7" t="s">
        <v>863</v>
      </c>
      <c r="C299" s="7" t="s">
        <v>101</v>
      </c>
      <c r="D299" s="7" t="s">
        <v>101</v>
      </c>
      <c r="E299" s="7" t="s">
        <v>101</v>
      </c>
      <c r="F299" s="7" t="s">
        <v>101</v>
      </c>
      <c r="G299" s="7" t="s">
        <v>101</v>
      </c>
      <c r="H299" s="7" t="s">
        <v>101</v>
      </c>
    </row>
    <row r="300" spans="1:8" x14ac:dyDescent="0.25">
      <c r="A300" s="7" t="s">
        <v>862</v>
      </c>
      <c r="B300" s="7" t="s">
        <v>861</v>
      </c>
      <c r="C300" s="7" t="s">
        <v>278</v>
      </c>
      <c r="D300" s="7" t="s">
        <v>860</v>
      </c>
      <c r="E300" s="7" t="s">
        <v>276</v>
      </c>
      <c r="F300" s="7" t="s">
        <v>276</v>
      </c>
      <c r="G300" s="7" t="s">
        <v>276</v>
      </c>
      <c r="H300" s="7" t="s">
        <v>97</v>
      </c>
    </row>
    <row r="301" spans="1:8" x14ac:dyDescent="0.25">
      <c r="A301" s="7" t="s">
        <v>859</v>
      </c>
      <c r="B301" s="7" t="s">
        <v>858</v>
      </c>
      <c r="C301" s="7" t="s">
        <v>557</v>
      </c>
      <c r="D301" s="7" t="s">
        <v>101</v>
      </c>
      <c r="E301" s="7" t="s">
        <v>106</v>
      </c>
      <c r="F301" s="7" t="s">
        <v>106</v>
      </c>
      <c r="G301" s="7" t="s">
        <v>117</v>
      </c>
      <c r="H301" s="7" t="s">
        <v>97</v>
      </c>
    </row>
    <row r="302" spans="1:8" x14ac:dyDescent="0.25">
      <c r="A302" s="7" t="s">
        <v>857</v>
      </c>
      <c r="B302" s="7" t="s">
        <v>856</v>
      </c>
      <c r="C302" s="7" t="s">
        <v>528</v>
      </c>
      <c r="D302" s="7" t="s">
        <v>406</v>
      </c>
      <c r="E302" s="7" t="s">
        <v>663</v>
      </c>
      <c r="F302" s="7" t="s">
        <v>527</v>
      </c>
      <c r="G302" s="7" t="s">
        <v>663</v>
      </c>
      <c r="H302" s="7" t="s">
        <v>97</v>
      </c>
    </row>
    <row r="303" spans="1:8" x14ac:dyDescent="0.25">
      <c r="A303" s="7" t="s">
        <v>855</v>
      </c>
      <c r="B303" s="7" t="s">
        <v>854</v>
      </c>
      <c r="C303" s="7" t="s">
        <v>322</v>
      </c>
      <c r="D303" s="7" t="s">
        <v>247</v>
      </c>
      <c r="E303" s="7" t="s">
        <v>478</v>
      </c>
      <c r="F303" s="7" t="s">
        <v>320</v>
      </c>
      <c r="G303" s="7" t="s">
        <v>478</v>
      </c>
      <c r="H303" s="7" t="s">
        <v>97</v>
      </c>
    </row>
    <row r="304" spans="1:8" x14ac:dyDescent="0.25">
      <c r="A304" s="7" t="s">
        <v>853</v>
      </c>
      <c r="B304" s="7" t="s">
        <v>852</v>
      </c>
      <c r="C304" s="7" t="s">
        <v>183</v>
      </c>
      <c r="D304" s="7" t="s">
        <v>695</v>
      </c>
      <c r="E304" s="7" t="s">
        <v>775</v>
      </c>
      <c r="F304" s="7" t="s">
        <v>182</v>
      </c>
      <c r="G304" s="7" t="s">
        <v>775</v>
      </c>
      <c r="H304" s="7" t="s">
        <v>97</v>
      </c>
    </row>
    <row r="305" spans="1:8" x14ac:dyDescent="0.25">
      <c r="A305" s="7" t="s">
        <v>851</v>
      </c>
      <c r="B305" s="7" t="s">
        <v>850</v>
      </c>
      <c r="C305" s="7" t="s">
        <v>849</v>
      </c>
      <c r="D305" s="7" t="s">
        <v>101</v>
      </c>
      <c r="E305" s="7" t="s">
        <v>848</v>
      </c>
      <c r="F305" s="7" t="s">
        <v>847</v>
      </c>
      <c r="G305" s="7" t="s">
        <v>846</v>
      </c>
      <c r="H305" s="7" t="s">
        <v>97</v>
      </c>
    </row>
    <row r="306" spans="1:8" x14ac:dyDescent="0.25">
      <c r="A306" s="7" t="s">
        <v>101</v>
      </c>
      <c r="B306" s="7" t="s">
        <v>845</v>
      </c>
      <c r="C306" s="7" t="s">
        <v>101</v>
      </c>
      <c r="D306" s="7" t="s">
        <v>101</v>
      </c>
      <c r="E306" s="7" t="s">
        <v>101</v>
      </c>
      <c r="F306" s="7" t="s">
        <v>101</v>
      </c>
      <c r="G306" s="7" t="s">
        <v>101</v>
      </c>
      <c r="H306" s="7" t="s">
        <v>101</v>
      </c>
    </row>
    <row r="307" spans="1:8" x14ac:dyDescent="0.25">
      <c r="A307" s="7" t="s">
        <v>844</v>
      </c>
      <c r="B307" s="7" t="s">
        <v>843</v>
      </c>
      <c r="C307" s="7" t="s">
        <v>842</v>
      </c>
      <c r="D307" s="7" t="s">
        <v>247</v>
      </c>
      <c r="E307" s="7" t="s">
        <v>156</v>
      </c>
      <c r="F307" s="7" t="s">
        <v>841</v>
      </c>
      <c r="G307" s="7" t="s">
        <v>156</v>
      </c>
      <c r="H307" s="7" t="s">
        <v>97</v>
      </c>
    </row>
    <row r="308" spans="1:8" x14ac:dyDescent="0.25">
      <c r="A308" s="7" t="s">
        <v>840</v>
      </c>
      <c r="B308" s="7" t="s">
        <v>839</v>
      </c>
      <c r="C308" s="7" t="s">
        <v>322</v>
      </c>
      <c r="D308" s="7" t="s">
        <v>101</v>
      </c>
      <c r="E308" s="7" t="s">
        <v>838</v>
      </c>
      <c r="F308" s="7" t="s">
        <v>320</v>
      </c>
      <c r="G308" s="7" t="s">
        <v>837</v>
      </c>
      <c r="H308" s="7" t="s">
        <v>97</v>
      </c>
    </row>
    <row r="309" spans="1:8" x14ac:dyDescent="0.25">
      <c r="A309" s="7" t="s">
        <v>836</v>
      </c>
      <c r="B309" s="7" t="s">
        <v>835</v>
      </c>
      <c r="C309" s="7" t="s">
        <v>834</v>
      </c>
      <c r="D309" s="7" t="s">
        <v>833</v>
      </c>
      <c r="E309" s="7" t="s">
        <v>750</v>
      </c>
      <c r="F309" s="7" t="s">
        <v>146</v>
      </c>
      <c r="G309" s="7" t="s">
        <v>750</v>
      </c>
      <c r="H309" s="7" t="s">
        <v>97</v>
      </c>
    </row>
    <row r="310" spans="1:8" x14ac:dyDescent="0.25">
      <c r="A310" s="7" t="s">
        <v>832</v>
      </c>
      <c r="B310" s="7" t="s">
        <v>831</v>
      </c>
      <c r="C310" s="7" t="s">
        <v>322</v>
      </c>
      <c r="D310" s="7" t="s">
        <v>300</v>
      </c>
      <c r="E310" s="7" t="s">
        <v>830</v>
      </c>
      <c r="F310" s="7" t="s">
        <v>320</v>
      </c>
      <c r="G310" s="7" t="s">
        <v>830</v>
      </c>
      <c r="H310" s="7" t="s">
        <v>97</v>
      </c>
    </row>
    <row r="311" spans="1:8" x14ac:dyDescent="0.25">
      <c r="A311" s="7" t="s">
        <v>829</v>
      </c>
      <c r="B311" s="7" t="s">
        <v>828</v>
      </c>
      <c r="C311" s="7" t="s">
        <v>129</v>
      </c>
      <c r="D311" s="7" t="s">
        <v>827</v>
      </c>
      <c r="E311" s="7" t="s">
        <v>750</v>
      </c>
      <c r="F311" s="7" t="s">
        <v>127</v>
      </c>
      <c r="G311" s="7" t="s">
        <v>750</v>
      </c>
      <c r="H311" s="7" t="s">
        <v>97</v>
      </c>
    </row>
    <row r="312" spans="1:8" x14ac:dyDescent="0.25">
      <c r="A312" s="7" t="s">
        <v>826</v>
      </c>
      <c r="B312" s="7" t="s">
        <v>825</v>
      </c>
      <c r="C312" s="7" t="s">
        <v>824</v>
      </c>
      <c r="D312" s="7" t="s">
        <v>823</v>
      </c>
      <c r="E312" s="7" t="s">
        <v>822</v>
      </c>
      <c r="F312" s="7" t="s">
        <v>499</v>
      </c>
      <c r="G312" s="7" t="s">
        <v>822</v>
      </c>
      <c r="H312" s="7" t="s">
        <v>97</v>
      </c>
    </row>
    <row r="313" spans="1:8" x14ac:dyDescent="0.25">
      <c r="A313" s="7" t="s">
        <v>821</v>
      </c>
      <c r="B313" s="7" t="s">
        <v>820</v>
      </c>
      <c r="C313" s="7" t="s">
        <v>819</v>
      </c>
      <c r="D313" s="7" t="s">
        <v>427</v>
      </c>
      <c r="E313" s="7" t="s">
        <v>478</v>
      </c>
      <c r="F313" s="7" t="s">
        <v>818</v>
      </c>
      <c r="G313" s="7" t="s">
        <v>478</v>
      </c>
      <c r="H313" s="7" t="s">
        <v>97</v>
      </c>
    </row>
    <row r="314" spans="1:8" x14ac:dyDescent="0.25">
      <c r="A314" s="7" t="s">
        <v>817</v>
      </c>
      <c r="B314" s="7" t="s">
        <v>816</v>
      </c>
      <c r="C314" s="7" t="s">
        <v>815</v>
      </c>
      <c r="D314" s="7" t="s">
        <v>321</v>
      </c>
      <c r="E314" s="7" t="s">
        <v>347</v>
      </c>
      <c r="F314" s="7" t="s">
        <v>814</v>
      </c>
      <c r="G314" s="7" t="s">
        <v>347</v>
      </c>
      <c r="H314" s="7" t="s">
        <v>97</v>
      </c>
    </row>
    <row r="315" spans="1:8" x14ac:dyDescent="0.25">
      <c r="A315" s="7" t="s">
        <v>813</v>
      </c>
      <c r="B315" s="7" t="s">
        <v>812</v>
      </c>
      <c r="C315" s="7" t="s">
        <v>148</v>
      </c>
      <c r="D315" s="7" t="s">
        <v>811</v>
      </c>
      <c r="E315" s="7" t="s">
        <v>431</v>
      </c>
      <c r="F315" s="7" t="s">
        <v>146</v>
      </c>
      <c r="G315" s="7" t="s">
        <v>431</v>
      </c>
      <c r="H315" s="7" t="s">
        <v>97</v>
      </c>
    </row>
    <row r="316" spans="1:8" x14ac:dyDescent="0.25">
      <c r="A316" s="7" t="s">
        <v>810</v>
      </c>
      <c r="B316" s="7" t="s">
        <v>809</v>
      </c>
      <c r="C316" s="7" t="s">
        <v>287</v>
      </c>
      <c r="D316" s="7" t="s">
        <v>101</v>
      </c>
      <c r="E316" s="7" t="s">
        <v>808</v>
      </c>
      <c r="F316" s="7" t="s">
        <v>286</v>
      </c>
      <c r="G316" s="7" t="s">
        <v>808</v>
      </c>
      <c r="H316" s="7" t="s">
        <v>97</v>
      </c>
    </row>
    <row r="317" spans="1:8" x14ac:dyDescent="0.25">
      <c r="A317" s="7" t="s">
        <v>807</v>
      </c>
      <c r="B317" s="7" t="s">
        <v>806</v>
      </c>
      <c r="C317" s="7" t="s">
        <v>278</v>
      </c>
      <c r="D317" s="7" t="s">
        <v>101</v>
      </c>
      <c r="E317" s="7" t="s">
        <v>805</v>
      </c>
      <c r="F317" s="7" t="s">
        <v>276</v>
      </c>
      <c r="G317" s="7" t="s">
        <v>804</v>
      </c>
      <c r="H317" s="7" t="s">
        <v>97</v>
      </c>
    </row>
    <row r="318" spans="1:8" x14ac:dyDescent="0.25">
      <c r="A318" s="7" t="s">
        <v>101</v>
      </c>
      <c r="B318" s="7" t="s">
        <v>803</v>
      </c>
      <c r="C318" s="7" t="s">
        <v>101</v>
      </c>
      <c r="D318" s="7" t="s">
        <v>101</v>
      </c>
      <c r="E318" s="7" t="s">
        <v>101</v>
      </c>
      <c r="F318" s="7" t="s">
        <v>101</v>
      </c>
      <c r="G318" s="7" t="s">
        <v>101</v>
      </c>
      <c r="H318" s="7" t="s">
        <v>101</v>
      </c>
    </row>
    <row r="319" spans="1:8" x14ac:dyDescent="0.25">
      <c r="A319" s="7" t="s">
        <v>802</v>
      </c>
      <c r="B319" s="7" t="s">
        <v>801</v>
      </c>
      <c r="C319" s="7" t="s">
        <v>312</v>
      </c>
      <c r="D319" s="7" t="s">
        <v>707</v>
      </c>
      <c r="E319" s="7" t="s">
        <v>800</v>
      </c>
      <c r="F319" s="7" t="s">
        <v>310</v>
      </c>
      <c r="G319" s="7" t="s">
        <v>800</v>
      </c>
      <c r="H319" s="7" t="s">
        <v>97</v>
      </c>
    </row>
    <row r="320" spans="1:8" x14ac:dyDescent="0.25">
      <c r="A320" s="7" t="s">
        <v>799</v>
      </c>
      <c r="B320" s="7" t="s">
        <v>798</v>
      </c>
      <c r="C320" s="7" t="s">
        <v>206</v>
      </c>
      <c r="D320" s="7" t="s">
        <v>101</v>
      </c>
      <c r="E320" s="7" t="s">
        <v>583</v>
      </c>
      <c r="F320" s="7" t="s">
        <v>482</v>
      </c>
      <c r="G320" s="7" t="s">
        <v>797</v>
      </c>
      <c r="H320" s="7" t="s">
        <v>97</v>
      </c>
    </row>
    <row r="321" spans="1:8" x14ac:dyDescent="0.25">
      <c r="A321" s="7" t="s">
        <v>796</v>
      </c>
      <c r="B321" s="7" t="s">
        <v>795</v>
      </c>
      <c r="C321" s="7" t="s">
        <v>227</v>
      </c>
      <c r="D321" s="7" t="s">
        <v>101</v>
      </c>
      <c r="E321" s="7" t="s">
        <v>224</v>
      </c>
      <c r="F321" s="7" t="s">
        <v>290</v>
      </c>
      <c r="G321" s="7" t="s">
        <v>224</v>
      </c>
      <c r="H321" s="7" t="s">
        <v>97</v>
      </c>
    </row>
    <row r="322" spans="1:8" x14ac:dyDescent="0.25">
      <c r="A322" s="7" t="s">
        <v>794</v>
      </c>
      <c r="B322" s="7" t="s">
        <v>793</v>
      </c>
      <c r="C322" s="7" t="s">
        <v>183</v>
      </c>
      <c r="D322" s="7" t="s">
        <v>390</v>
      </c>
      <c r="E322" s="7" t="s">
        <v>653</v>
      </c>
      <c r="F322" s="7" t="s">
        <v>182</v>
      </c>
      <c r="G322" s="7" t="s">
        <v>653</v>
      </c>
      <c r="H322" s="7" t="s">
        <v>97</v>
      </c>
    </row>
    <row r="323" spans="1:8" x14ac:dyDescent="0.25">
      <c r="A323" s="7" t="s">
        <v>792</v>
      </c>
      <c r="B323" s="7" t="s">
        <v>791</v>
      </c>
      <c r="C323" s="7" t="s">
        <v>227</v>
      </c>
      <c r="D323" s="7" t="s">
        <v>101</v>
      </c>
      <c r="E323" s="7" t="s">
        <v>224</v>
      </c>
      <c r="F323" s="7" t="s">
        <v>290</v>
      </c>
      <c r="G323" s="7" t="s">
        <v>224</v>
      </c>
      <c r="H323" s="7" t="s">
        <v>97</v>
      </c>
    </row>
    <row r="324" spans="1:8" x14ac:dyDescent="0.25">
      <c r="A324" s="7" t="s">
        <v>790</v>
      </c>
      <c r="B324" s="7" t="s">
        <v>789</v>
      </c>
      <c r="C324" s="7" t="s">
        <v>227</v>
      </c>
      <c r="D324" s="7" t="s">
        <v>101</v>
      </c>
      <c r="E324" s="7" t="s">
        <v>224</v>
      </c>
      <c r="F324" s="7" t="s">
        <v>290</v>
      </c>
      <c r="G324" s="7" t="s">
        <v>224</v>
      </c>
      <c r="H324" s="7" t="s">
        <v>97</v>
      </c>
    </row>
    <row r="325" spans="1:8" x14ac:dyDescent="0.25">
      <c r="A325" s="7" t="s">
        <v>788</v>
      </c>
      <c r="B325" s="7" t="s">
        <v>787</v>
      </c>
      <c r="C325" s="7" t="s">
        <v>221</v>
      </c>
      <c r="D325" s="7" t="s">
        <v>295</v>
      </c>
      <c r="E325" s="7" t="s">
        <v>404</v>
      </c>
      <c r="F325" s="7" t="s">
        <v>219</v>
      </c>
      <c r="G325" s="7" t="s">
        <v>404</v>
      </c>
      <c r="H325" s="7" t="s">
        <v>97</v>
      </c>
    </row>
    <row r="326" spans="1:8" x14ac:dyDescent="0.25">
      <c r="A326" s="7" t="s">
        <v>786</v>
      </c>
      <c r="B326" s="7" t="s">
        <v>785</v>
      </c>
      <c r="C326" s="7" t="s">
        <v>306</v>
      </c>
      <c r="D326" s="7" t="s">
        <v>784</v>
      </c>
      <c r="E326" s="7" t="s">
        <v>666</v>
      </c>
      <c r="F326" s="7" t="s">
        <v>304</v>
      </c>
      <c r="G326" s="7" t="s">
        <v>666</v>
      </c>
      <c r="H326" s="7" t="s">
        <v>97</v>
      </c>
    </row>
    <row r="327" spans="1:8" x14ac:dyDescent="0.25">
      <c r="A327" s="7" t="s">
        <v>783</v>
      </c>
      <c r="B327" s="7" t="s">
        <v>782</v>
      </c>
      <c r="C327" s="7" t="s">
        <v>335</v>
      </c>
      <c r="D327" s="7" t="s">
        <v>419</v>
      </c>
      <c r="E327" s="7" t="s">
        <v>361</v>
      </c>
      <c r="F327" s="7" t="s">
        <v>333</v>
      </c>
      <c r="G327" s="7" t="s">
        <v>361</v>
      </c>
      <c r="H327" s="7" t="s">
        <v>97</v>
      </c>
    </row>
    <row r="328" spans="1:8" x14ac:dyDescent="0.25">
      <c r="A328" s="7" t="s">
        <v>781</v>
      </c>
      <c r="B328" s="7" t="s">
        <v>780</v>
      </c>
      <c r="C328" s="7" t="s">
        <v>287</v>
      </c>
      <c r="D328" s="7" t="s">
        <v>101</v>
      </c>
      <c r="E328" s="7" t="s">
        <v>779</v>
      </c>
      <c r="F328" s="7" t="s">
        <v>286</v>
      </c>
      <c r="G328" s="7" t="s">
        <v>778</v>
      </c>
      <c r="H328" s="7" t="s">
        <v>97</v>
      </c>
    </row>
    <row r="329" spans="1:8" x14ac:dyDescent="0.25">
      <c r="A329" s="7" t="s">
        <v>777</v>
      </c>
      <c r="B329" s="7" t="s">
        <v>776</v>
      </c>
      <c r="C329" s="7" t="s">
        <v>183</v>
      </c>
      <c r="D329" s="7" t="s">
        <v>300</v>
      </c>
      <c r="E329" s="7" t="s">
        <v>775</v>
      </c>
      <c r="F329" s="7" t="s">
        <v>182</v>
      </c>
      <c r="G329" s="7" t="s">
        <v>775</v>
      </c>
      <c r="H329" s="7" t="s">
        <v>97</v>
      </c>
    </row>
    <row r="330" spans="1:8" x14ac:dyDescent="0.25">
      <c r="A330" s="7" t="s">
        <v>774</v>
      </c>
      <c r="B330" s="7" t="s">
        <v>773</v>
      </c>
      <c r="C330" s="7" t="s">
        <v>102</v>
      </c>
      <c r="D330" s="7" t="s">
        <v>101</v>
      </c>
      <c r="E330" s="7" t="s">
        <v>113</v>
      </c>
      <c r="F330" s="7" t="s">
        <v>112</v>
      </c>
      <c r="G330" s="7" t="s">
        <v>772</v>
      </c>
      <c r="H330" s="7" t="s">
        <v>97</v>
      </c>
    </row>
    <row r="331" spans="1:8" x14ac:dyDescent="0.25">
      <c r="A331" s="7" t="s">
        <v>771</v>
      </c>
      <c r="B331" s="7" t="s">
        <v>770</v>
      </c>
      <c r="C331" s="7" t="s">
        <v>769</v>
      </c>
      <c r="D331" s="7" t="s">
        <v>282</v>
      </c>
      <c r="E331" s="7" t="s">
        <v>767</v>
      </c>
      <c r="F331" s="7" t="s">
        <v>768</v>
      </c>
      <c r="G331" s="7" t="s">
        <v>767</v>
      </c>
      <c r="H331" s="7" t="s">
        <v>97</v>
      </c>
    </row>
    <row r="332" spans="1:8" x14ac:dyDescent="0.25">
      <c r="A332" s="7" t="s">
        <v>766</v>
      </c>
      <c r="B332" s="7" t="s">
        <v>765</v>
      </c>
      <c r="C332" s="7" t="s">
        <v>407</v>
      </c>
      <c r="D332" s="7" t="s">
        <v>358</v>
      </c>
      <c r="E332" s="7" t="s">
        <v>764</v>
      </c>
      <c r="F332" s="7" t="s">
        <v>405</v>
      </c>
      <c r="G332" s="7" t="s">
        <v>764</v>
      </c>
      <c r="H332" s="7" t="s">
        <v>97</v>
      </c>
    </row>
    <row r="333" spans="1:8" x14ac:dyDescent="0.25">
      <c r="A333" s="7" t="s">
        <v>763</v>
      </c>
      <c r="B333" s="7" t="s">
        <v>762</v>
      </c>
      <c r="C333" s="7" t="s">
        <v>221</v>
      </c>
      <c r="D333" s="7" t="s">
        <v>761</v>
      </c>
      <c r="E333" s="7" t="s">
        <v>760</v>
      </c>
      <c r="F333" s="7" t="s">
        <v>219</v>
      </c>
      <c r="G333" s="7" t="s">
        <v>760</v>
      </c>
      <c r="H333" s="7" t="s">
        <v>97</v>
      </c>
    </row>
    <row r="334" spans="1:8" x14ac:dyDescent="0.25">
      <c r="A334" s="7" t="s">
        <v>759</v>
      </c>
      <c r="B334" s="7" t="s">
        <v>758</v>
      </c>
      <c r="C334" s="7" t="s">
        <v>102</v>
      </c>
      <c r="D334" s="7" t="s">
        <v>358</v>
      </c>
      <c r="E334" s="7" t="s">
        <v>757</v>
      </c>
      <c r="F334" s="7" t="s">
        <v>112</v>
      </c>
      <c r="G334" s="7" t="s">
        <v>757</v>
      </c>
      <c r="H334" s="7" t="s">
        <v>97</v>
      </c>
    </row>
    <row r="335" spans="1:8" x14ac:dyDescent="0.25">
      <c r="A335" s="7" t="s">
        <v>756</v>
      </c>
      <c r="B335" s="7" t="s">
        <v>755</v>
      </c>
      <c r="C335" s="7" t="s">
        <v>312</v>
      </c>
      <c r="D335" s="7" t="s">
        <v>754</v>
      </c>
      <c r="E335" s="7" t="s">
        <v>367</v>
      </c>
      <c r="F335" s="7" t="s">
        <v>310</v>
      </c>
      <c r="G335" s="7" t="s">
        <v>367</v>
      </c>
      <c r="H335" s="7" t="s">
        <v>97</v>
      </c>
    </row>
    <row r="336" spans="1:8" x14ac:dyDescent="0.25">
      <c r="A336" s="7" t="s">
        <v>753</v>
      </c>
      <c r="B336" s="7" t="s">
        <v>752</v>
      </c>
      <c r="C336" s="7" t="s">
        <v>747</v>
      </c>
      <c r="D336" s="7" t="s">
        <v>751</v>
      </c>
      <c r="E336" s="7" t="s">
        <v>750</v>
      </c>
      <c r="F336" s="7" t="s">
        <v>746</v>
      </c>
      <c r="G336" s="7" t="s">
        <v>750</v>
      </c>
      <c r="H336" s="7" t="s">
        <v>97</v>
      </c>
    </row>
    <row r="337" spans="1:8" x14ac:dyDescent="0.25">
      <c r="A337" s="7" t="s">
        <v>749</v>
      </c>
      <c r="B337" s="7" t="s">
        <v>748</v>
      </c>
      <c r="C337" s="7" t="s">
        <v>747</v>
      </c>
      <c r="D337" s="7" t="s">
        <v>300</v>
      </c>
      <c r="E337" s="7" t="s">
        <v>746</v>
      </c>
      <c r="F337" s="7" t="s">
        <v>746</v>
      </c>
      <c r="G337" s="7" t="s">
        <v>475</v>
      </c>
      <c r="H337" s="7" t="s">
        <v>97</v>
      </c>
    </row>
    <row r="338" spans="1:8" x14ac:dyDescent="0.25">
      <c r="A338" s="7" t="s">
        <v>745</v>
      </c>
      <c r="B338" s="7" t="s">
        <v>744</v>
      </c>
      <c r="C338" s="7" t="s">
        <v>335</v>
      </c>
      <c r="D338" s="7" t="s">
        <v>743</v>
      </c>
      <c r="E338" s="7" t="s">
        <v>742</v>
      </c>
      <c r="F338" s="7" t="s">
        <v>333</v>
      </c>
      <c r="G338" s="7" t="s">
        <v>741</v>
      </c>
      <c r="H338" s="7" t="s">
        <v>97</v>
      </c>
    </row>
    <row r="339" spans="1:8" x14ac:dyDescent="0.25">
      <c r="A339" s="7" t="s">
        <v>740</v>
      </c>
      <c r="B339" s="7" t="s">
        <v>739</v>
      </c>
      <c r="C339" s="7" t="s">
        <v>227</v>
      </c>
      <c r="D339" s="7" t="s">
        <v>101</v>
      </c>
      <c r="E339" s="7" t="s">
        <v>224</v>
      </c>
      <c r="F339" s="7" t="s">
        <v>290</v>
      </c>
      <c r="G339" s="7" t="s">
        <v>224</v>
      </c>
      <c r="H339" s="7" t="s">
        <v>97</v>
      </c>
    </row>
    <row r="340" spans="1:8" x14ac:dyDescent="0.25">
      <c r="A340" s="7" t="s">
        <v>738</v>
      </c>
      <c r="B340" s="7" t="s">
        <v>737</v>
      </c>
      <c r="C340" s="7" t="s">
        <v>287</v>
      </c>
      <c r="D340" s="7" t="s">
        <v>101</v>
      </c>
      <c r="E340" s="7" t="s">
        <v>736</v>
      </c>
      <c r="F340" s="7" t="s">
        <v>286</v>
      </c>
      <c r="G340" s="7" t="s">
        <v>736</v>
      </c>
      <c r="H340" s="7" t="s">
        <v>97</v>
      </c>
    </row>
    <row r="341" spans="1:8" x14ac:dyDescent="0.25">
      <c r="A341" s="7" t="s">
        <v>735</v>
      </c>
      <c r="B341" s="7" t="s">
        <v>734</v>
      </c>
      <c r="C341" s="7" t="s">
        <v>102</v>
      </c>
      <c r="D341" s="7" t="s">
        <v>733</v>
      </c>
      <c r="E341" s="7" t="s">
        <v>732</v>
      </c>
      <c r="F341" s="7" t="s">
        <v>724</v>
      </c>
      <c r="G341" s="7" t="s">
        <v>732</v>
      </c>
      <c r="H341" s="7" t="s">
        <v>97</v>
      </c>
    </row>
    <row r="342" spans="1:8" x14ac:dyDescent="0.25">
      <c r="A342" s="7" t="s">
        <v>101</v>
      </c>
      <c r="B342" s="7" t="s">
        <v>731</v>
      </c>
      <c r="C342" s="7" t="s">
        <v>101</v>
      </c>
      <c r="D342" s="7" t="s">
        <v>101</v>
      </c>
      <c r="E342" s="7" t="s">
        <v>101</v>
      </c>
      <c r="F342" s="7" t="s">
        <v>101</v>
      </c>
      <c r="G342" s="7" t="s">
        <v>101</v>
      </c>
      <c r="H342" s="7" t="s">
        <v>101</v>
      </c>
    </row>
    <row r="343" spans="1:8" x14ac:dyDescent="0.25">
      <c r="A343" s="7" t="s">
        <v>730</v>
      </c>
      <c r="B343" s="7" t="s">
        <v>729</v>
      </c>
      <c r="C343" s="7" t="s">
        <v>635</v>
      </c>
      <c r="D343" s="7" t="s">
        <v>321</v>
      </c>
      <c r="E343" s="7" t="s">
        <v>230</v>
      </c>
      <c r="F343" s="7" t="s">
        <v>231</v>
      </c>
      <c r="G343" s="7" t="s">
        <v>230</v>
      </c>
      <c r="H343" s="7" t="s">
        <v>97</v>
      </c>
    </row>
    <row r="344" spans="1:8" x14ac:dyDescent="0.25">
      <c r="A344" s="7" t="s">
        <v>728</v>
      </c>
      <c r="B344" s="7" t="s">
        <v>727</v>
      </c>
      <c r="C344" s="7" t="s">
        <v>296</v>
      </c>
      <c r="D344" s="7" t="s">
        <v>191</v>
      </c>
      <c r="E344" s="7" t="s">
        <v>511</v>
      </c>
      <c r="F344" s="7" t="s">
        <v>294</v>
      </c>
      <c r="G344" s="7" t="s">
        <v>511</v>
      </c>
      <c r="H344" s="7" t="s">
        <v>97</v>
      </c>
    </row>
    <row r="345" spans="1:8" x14ac:dyDescent="0.25">
      <c r="A345" s="7" t="s">
        <v>726</v>
      </c>
      <c r="B345" s="7" t="s">
        <v>725</v>
      </c>
      <c r="C345" s="7" t="s">
        <v>102</v>
      </c>
      <c r="D345" s="7" t="s">
        <v>358</v>
      </c>
      <c r="E345" s="7" t="s">
        <v>701</v>
      </c>
      <c r="F345" s="7" t="s">
        <v>724</v>
      </c>
      <c r="G345" s="7" t="s">
        <v>701</v>
      </c>
      <c r="H345" s="7" t="s">
        <v>97</v>
      </c>
    </row>
    <row r="346" spans="1:8" x14ac:dyDescent="0.25">
      <c r="A346" s="7" t="s">
        <v>723</v>
      </c>
      <c r="B346" s="7" t="s">
        <v>722</v>
      </c>
      <c r="C346" s="7" t="s">
        <v>287</v>
      </c>
      <c r="D346" s="7" t="s">
        <v>101</v>
      </c>
      <c r="E346" s="7" t="s">
        <v>721</v>
      </c>
      <c r="F346" s="7" t="s">
        <v>286</v>
      </c>
      <c r="G346" s="7" t="s">
        <v>721</v>
      </c>
      <c r="H346" s="7" t="s">
        <v>97</v>
      </c>
    </row>
    <row r="347" spans="1:8" x14ac:dyDescent="0.25">
      <c r="A347" s="7" t="s">
        <v>720</v>
      </c>
      <c r="B347" s="7" t="s">
        <v>719</v>
      </c>
      <c r="C347" s="7" t="s">
        <v>445</v>
      </c>
      <c r="D347" s="7" t="s">
        <v>718</v>
      </c>
      <c r="E347" s="7" t="s">
        <v>717</v>
      </c>
      <c r="F347" s="7" t="s">
        <v>99</v>
      </c>
      <c r="G347" s="7" t="s">
        <v>717</v>
      </c>
      <c r="H347" s="7" t="s">
        <v>97</v>
      </c>
    </row>
    <row r="348" spans="1:8" x14ac:dyDescent="0.25">
      <c r="A348" s="7" t="s">
        <v>716</v>
      </c>
      <c r="B348" s="7" t="s">
        <v>715</v>
      </c>
      <c r="C348" s="7" t="s">
        <v>153</v>
      </c>
      <c r="D348" s="7" t="s">
        <v>714</v>
      </c>
      <c r="E348" s="7" t="s">
        <v>713</v>
      </c>
      <c r="F348" s="7" t="s">
        <v>152</v>
      </c>
      <c r="G348" s="7" t="s">
        <v>713</v>
      </c>
      <c r="H348" s="7" t="s">
        <v>97</v>
      </c>
    </row>
    <row r="349" spans="1:8" x14ac:dyDescent="0.25">
      <c r="A349" s="7" t="s">
        <v>712</v>
      </c>
      <c r="B349" s="7" t="s">
        <v>711</v>
      </c>
      <c r="C349" s="7" t="s">
        <v>163</v>
      </c>
      <c r="D349" s="7" t="s">
        <v>191</v>
      </c>
      <c r="E349" s="7" t="s">
        <v>710</v>
      </c>
      <c r="F349" s="7" t="s">
        <v>161</v>
      </c>
      <c r="G349" s="7" t="s">
        <v>710</v>
      </c>
      <c r="H349" s="7" t="s">
        <v>97</v>
      </c>
    </row>
    <row r="350" spans="1:8" x14ac:dyDescent="0.25">
      <c r="A350" s="7" t="s">
        <v>709</v>
      </c>
      <c r="B350" s="7" t="s">
        <v>708</v>
      </c>
      <c r="C350" s="7" t="s">
        <v>221</v>
      </c>
      <c r="D350" s="7" t="s">
        <v>707</v>
      </c>
      <c r="E350" s="7" t="s">
        <v>466</v>
      </c>
      <c r="F350" s="7" t="s">
        <v>219</v>
      </c>
      <c r="G350" s="7" t="s">
        <v>466</v>
      </c>
      <c r="H350" s="7" t="s">
        <v>97</v>
      </c>
    </row>
    <row r="351" spans="1:8" x14ac:dyDescent="0.25">
      <c r="A351" s="7" t="s">
        <v>706</v>
      </c>
      <c r="B351" s="7" t="s">
        <v>705</v>
      </c>
      <c r="C351" s="7" t="s">
        <v>243</v>
      </c>
      <c r="D351" s="7" t="s">
        <v>174</v>
      </c>
      <c r="E351" s="7" t="s">
        <v>704</v>
      </c>
      <c r="F351" s="7" t="s">
        <v>242</v>
      </c>
      <c r="G351" s="7" t="s">
        <v>704</v>
      </c>
      <c r="H351" s="7" t="s">
        <v>97</v>
      </c>
    </row>
    <row r="352" spans="1:8" x14ac:dyDescent="0.25">
      <c r="A352" s="7" t="s">
        <v>703</v>
      </c>
      <c r="B352" s="7" t="s">
        <v>702</v>
      </c>
      <c r="C352" s="7" t="s">
        <v>233</v>
      </c>
      <c r="D352" s="7" t="s">
        <v>101</v>
      </c>
      <c r="E352" s="7" t="s">
        <v>701</v>
      </c>
      <c r="F352" s="7" t="s">
        <v>231</v>
      </c>
      <c r="G352" s="7" t="s">
        <v>701</v>
      </c>
      <c r="H352" s="7" t="s">
        <v>97</v>
      </c>
    </row>
    <row r="353" spans="1:8" x14ac:dyDescent="0.25">
      <c r="A353" s="7" t="s">
        <v>700</v>
      </c>
      <c r="B353" s="7" t="s">
        <v>699</v>
      </c>
      <c r="C353" s="7" t="s">
        <v>221</v>
      </c>
      <c r="D353" s="7" t="s">
        <v>311</v>
      </c>
      <c r="E353" s="7" t="s">
        <v>698</v>
      </c>
      <c r="F353" s="7" t="s">
        <v>219</v>
      </c>
      <c r="G353" s="7" t="s">
        <v>698</v>
      </c>
      <c r="H353" s="7" t="s">
        <v>97</v>
      </c>
    </row>
    <row r="354" spans="1:8" x14ac:dyDescent="0.25">
      <c r="A354" s="7" t="s">
        <v>697</v>
      </c>
      <c r="B354" s="7" t="s">
        <v>696</v>
      </c>
      <c r="C354" s="7" t="s">
        <v>221</v>
      </c>
      <c r="D354" s="7" t="s">
        <v>695</v>
      </c>
      <c r="E354" s="7" t="s">
        <v>694</v>
      </c>
      <c r="F354" s="7" t="s">
        <v>219</v>
      </c>
      <c r="G354" s="7" t="s">
        <v>694</v>
      </c>
      <c r="H354" s="7" t="s">
        <v>97</v>
      </c>
    </row>
    <row r="355" spans="1:8" x14ac:dyDescent="0.25">
      <c r="A355" s="7" t="s">
        <v>693</v>
      </c>
      <c r="B355" s="7" t="s">
        <v>692</v>
      </c>
      <c r="C355" s="7" t="s">
        <v>221</v>
      </c>
      <c r="D355" s="7" t="s">
        <v>691</v>
      </c>
      <c r="E355" s="7" t="s">
        <v>690</v>
      </c>
      <c r="F355" s="7" t="s">
        <v>219</v>
      </c>
      <c r="G355" s="7" t="s">
        <v>690</v>
      </c>
      <c r="H355" s="7" t="s">
        <v>97</v>
      </c>
    </row>
    <row r="356" spans="1:8" x14ac:dyDescent="0.25">
      <c r="A356" s="7" t="s">
        <v>689</v>
      </c>
      <c r="B356" s="7" t="s">
        <v>688</v>
      </c>
      <c r="C356" s="7" t="s">
        <v>221</v>
      </c>
      <c r="D356" s="7" t="s">
        <v>687</v>
      </c>
      <c r="E356" s="7" t="s">
        <v>466</v>
      </c>
      <c r="F356" s="7" t="s">
        <v>219</v>
      </c>
      <c r="G356" s="7" t="s">
        <v>466</v>
      </c>
      <c r="H356" s="7" t="s">
        <v>97</v>
      </c>
    </row>
    <row r="357" spans="1:8" x14ac:dyDescent="0.25">
      <c r="A357" s="7" t="s">
        <v>686</v>
      </c>
      <c r="B357" s="7" t="s">
        <v>685</v>
      </c>
      <c r="C357" s="7" t="s">
        <v>684</v>
      </c>
      <c r="D357" s="7" t="s">
        <v>162</v>
      </c>
      <c r="E357" s="7" t="s">
        <v>683</v>
      </c>
      <c r="F357" s="7" t="s">
        <v>682</v>
      </c>
      <c r="G357" s="7" t="s">
        <v>681</v>
      </c>
      <c r="H357" s="7" t="s">
        <v>97</v>
      </c>
    </row>
    <row r="358" spans="1:8" x14ac:dyDescent="0.25">
      <c r="A358" s="7" t="s">
        <v>101</v>
      </c>
      <c r="B358" s="7" t="s">
        <v>680</v>
      </c>
      <c r="C358" s="7" t="s">
        <v>101</v>
      </c>
      <c r="D358" s="7" t="s">
        <v>101</v>
      </c>
      <c r="E358" s="7" t="s">
        <v>101</v>
      </c>
      <c r="F358" s="7" t="s">
        <v>101</v>
      </c>
      <c r="G358" s="7" t="s">
        <v>101</v>
      </c>
      <c r="H358" s="7" t="s">
        <v>101</v>
      </c>
    </row>
    <row r="359" spans="1:8" x14ac:dyDescent="0.25">
      <c r="A359" s="7" t="s">
        <v>679</v>
      </c>
      <c r="B359" s="7" t="s">
        <v>678</v>
      </c>
      <c r="C359" s="7" t="s">
        <v>233</v>
      </c>
      <c r="D359" s="7" t="s">
        <v>677</v>
      </c>
      <c r="E359" s="7" t="s">
        <v>319</v>
      </c>
      <c r="F359" s="7" t="s">
        <v>231</v>
      </c>
      <c r="G359" s="7" t="s">
        <v>676</v>
      </c>
      <c r="H359" s="7" t="s">
        <v>97</v>
      </c>
    </row>
    <row r="360" spans="1:8" x14ac:dyDescent="0.25">
      <c r="A360" s="7" t="s">
        <v>675</v>
      </c>
      <c r="B360" s="7" t="s">
        <v>674</v>
      </c>
      <c r="C360" s="7" t="s">
        <v>221</v>
      </c>
      <c r="D360" s="7" t="s">
        <v>490</v>
      </c>
      <c r="E360" s="7" t="s">
        <v>673</v>
      </c>
      <c r="F360" s="7" t="s">
        <v>219</v>
      </c>
      <c r="G360" s="7" t="s">
        <v>673</v>
      </c>
      <c r="H360" s="7" t="s">
        <v>97</v>
      </c>
    </row>
    <row r="361" spans="1:8" x14ac:dyDescent="0.25">
      <c r="A361" s="7" t="s">
        <v>672</v>
      </c>
      <c r="B361" s="7" t="s">
        <v>671</v>
      </c>
      <c r="C361" s="7" t="s">
        <v>227</v>
      </c>
      <c r="D361" s="7" t="s">
        <v>101</v>
      </c>
      <c r="E361" s="7" t="s">
        <v>396</v>
      </c>
      <c r="F361" s="7" t="s">
        <v>290</v>
      </c>
      <c r="G361" s="7" t="s">
        <v>670</v>
      </c>
      <c r="H361" s="7" t="s">
        <v>97</v>
      </c>
    </row>
    <row r="362" spans="1:8" x14ac:dyDescent="0.25">
      <c r="A362" s="7" t="s">
        <v>669</v>
      </c>
      <c r="B362" s="7" t="s">
        <v>668</v>
      </c>
      <c r="C362" s="7" t="s">
        <v>667</v>
      </c>
      <c r="D362" s="7" t="s">
        <v>174</v>
      </c>
      <c r="E362" s="7" t="s">
        <v>666</v>
      </c>
      <c r="F362" s="7" t="s">
        <v>231</v>
      </c>
      <c r="G362" s="7" t="s">
        <v>666</v>
      </c>
      <c r="H362" s="7" t="s">
        <v>97</v>
      </c>
    </row>
    <row r="363" spans="1:8" x14ac:dyDescent="0.25">
      <c r="A363" s="7" t="s">
        <v>665</v>
      </c>
      <c r="B363" s="7" t="s">
        <v>664</v>
      </c>
      <c r="C363" s="7" t="s">
        <v>456</v>
      </c>
      <c r="D363" s="7" t="s">
        <v>174</v>
      </c>
      <c r="E363" s="7" t="s">
        <v>663</v>
      </c>
      <c r="F363" s="7" t="s">
        <v>455</v>
      </c>
      <c r="G363" s="7" t="s">
        <v>663</v>
      </c>
      <c r="H363" s="7" t="s">
        <v>97</v>
      </c>
    </row>
    <row r="364" spans="1:8" x14ac:dyDescent="0.25">
      <c r="A364" s="7" t="s">
        <v>662</v>
      </c>
      <c r="B364" s="7" t="s">
        <v>661</v>
      </c>
      <c r="C364" s="7" t="s">
        <v>456</v>
      </c>
      <c r="D364" s="7" t="s">
        <v>205</v>
      </c>
      <c r="E364" s="7" t="s">
        <v>660</v>
      </c>
      <c r="F364" s="7" t="s">
        <v>455</v>
      </c>
      <c r="G364" s="7" t="s">
        <v>660</v>
      </c>
      <c r="H364" s="7" t="s">
        <v>97</v>
      </c>
    </row>
    <row r="365" spans="1:8" x14ac:dyDescent="0.25">
      <c r="A365" s="7" t="s">
        <v>659</v>
      </c>
      <c r="B365" s="7" t="s">
        <v>658</v>
      </c>
      <c r="C365" s="7" t="s">
        <v>456</v>
      </c>
      <c r="D365" s="7" t="s">
        <v>171</v>
      </c>
      <c r="E365" s="7" t="s">
        <v>657</v>
      </c>
      <c r="F365" s="7" t="s">
        <v>455</v>
      </c>
      <c r="G365" s="7" t="s">
        <v>657</v>
      </c>
      <c r="H365" s="7" t="s">
        <v>97</v>
      </c>
    </row>
    <row r="366" spans="1:8" x14ac:dyDescent="0.25">
      <c r="A366" s="7" t="s">
        <v>656</v>
      </c>
      <c r="B366" s="7" t="s">
        <v>655</v>
      </c>
      <c r="C366" s="7" t="s">
        <v>183</v>
      </c>
      <c r="D366" s="7" t="s">
        <v>654</v>
      </c>
      <c r="E366" s="7" t="s">
        <v>653</v>
      </c>
      <c r="F366" s="7" t="s">
        <v>182</v>
      </c>
      <c r="G366" s="7" t="s">
        <v>653</v>
      </c>
      <c r="H366" s="7" t="s">
        <v>97</v>
      </c>
    </row>
    <row r="367" spans="1:8" x14ac:dyDescent="0.25">
      <c r="A367" s="7" t="s">
        <v>652</v>
      </c>
      <c r="B367" s="7" t="s">
        <v>651</v>
      </c>
      <c r="C367" s="7" t="s">
        <v>148</v>
      </c>
      <c r="D367" s="7" t="s">
        <v>266</v>
      </c>
      <c r="E367" s="7" t="s">
        <v>650</v>
      </c>
      <c r="F367" s="7" t="s">
        <v>146</v>
      </c>
      <c r="G367" s="7" t="s">
        <v>650</v>
      </c>
      <c r="H367" s="7" t="s">
        <v>97</v>
      </c>
    </row>
    <row r="368" spans="1:8" x14ac:dyDescent="0.25">
      <c r="A368" s="7" t="s">
        <v>649</v>
      </c>
      <c r="B368" s="7" t="s">
        <v>648</v>
      </c>
      <c r="C368" s="7" t="s">
        <v>272</v>
      </c>
      <c r="D368" s="7" t="s">
        <v>101</v>
      </c>
      <c r="E368" s="7" t="s">
        <v>647</v>
      </c>
      <c r="F368" s="7" t="s">
        <v>646</v>
      </c>
      <c r="G368" s="7" t="s">
        <v>645</v>
      </c>
      <c r="H368" s="7" t="s">
        <v>97</v>
      </c>
    </row>
    <row r="369" spans="1:8" x14ac:dyDescent="0.25">
      <c r="A369" s="7" t="s">
        <v>644</v>
      </c>
      <c r="B369" s="7" t="s">
        <v>643</v>
      </c>
      <c r="C369" s="7" t="s">
        <v>183</v>
      </c>
      <c r="D369" s="7" t="s">
        <v>321</v>
      </c>
      <c r="E369" s="7" t="s">
        <v>642</v>
      </c>
      <c r="F369" s="7" t="s">
        <v>182</v>
      </c>
      <c r="G369" s="7" t="s">
        <v>642</v>
      </c>
      <c r="H369" s="7" t="s">
        <v>97</v>
      </c>
    </row>
    <row r="370" spans="1:8" x14ac:dyDescent="0.25">
      <c r="A370" s="7" t="s">
        <v>641</v>
      </c>
      <c r="B370" s="7" t="s">
        <v>640</v>
      </c>
      <c r="C370" s="7" t="s">
        <v>183</v>
      </c>
      <c r="D370" s="7" t="s">
        <v>639</v>
      </c>
      <c r="E370" s="7" t="s">
        <v>638</v>
      </c>
      <c r="F370" s="7" t="s">
        <v>182</v>
      </c>
      <c r="G370" s="7" t="s">
        <v>638</v>
      </c>
      <c r="H370" s="7" t="s">
        <v>97</v>
      </c>
    </row>
    <row r="371" spans="1:8" x14ac:dyDescent="0.25">
      <c r="A371" s="7" t="s">
        <v>637</v>
      </c>
      <c r="B371" s="7" t="s">
        <v>636</v>
      </c>
      <c r="C371" s="7" t="s">
        <v>635</v>
      </c>
      <c r="D371" s="7" t="s">
        <v>101</v>
      </c>
      <c r="E371" s="7" t="s">
        <v>231</v>
      </c>
      <c r="F371" s="7" t="s">
        <v>231</v>
      </c>
      <c r="G371" s="7" t="s">
        <v>231</v>
      </c>
      <c r="H371" s="7" t="s">
        <v>97</v>
      </c>
    </row>
    <row r="372" spans="1:8" x14ac:dyDescent="0.25">
      <c r="A372" s="7" t="s">
        <v>634</v>
      </c>
      <c r="B372" s="7" t="s">
        <v>633</v>
      </c>
      <c r="C372" s="7" t="s">
        <v>628</v>
      </c>
      <c r="D372" s="7" t="s">
        <v>632</v>
      </c>
      <c r="E372" s="7" t="s">
        <v>631</v>
      </c>
      <c r="F372" s="7" t="s">
        <v>627</v>
      </c>
      <c r="G372" s="7" t="s">
        <v>631</v>
      </c>
      <c r="H372" s="7" t="s">
        <v>97</v>
      </c>
    </row>
    <row r="373" spans="1:8" x14ac:dyDescent="0.25">
      <c r="A373" s="7" t="s">
        <v>630</v>
      </c>
      <c r="B373" s="7" t="s">
        <v>629</v>
      </c>
      <c r="C373" s="7" t="s">
        <v>628</v>
      </c>
      <c r="D373" s="7" t="s">
        <v>205</v>
      </c>
      <c r="E373" s="7" t="s">
        <v>603</v>
      </c>
      <c r="F373" s="7" t="s">
        <v>627</v>
      </c>
      <c r="G373" s="7" t="s">
        <v>603</v>
      </c>
      <c r="H373" s="7" t="s">
        <v>97</v>
      </c>
    </row>
    <row r="374" spans="1:8" x14ac:dyDescent="0.25">
      <c r="A374" s="7" t="s">
        <v>626</v>
      </c>
      <c r="B374" s="7" t="s">
        <v>625</v>
      </c>
      <c r="C374" s="7" t="s">
        <v>354</v>
      </c>
      <c r="D374" s="7" t="s">
        <v>490</v>
      </c>
      <c r="E374" s="7" t="s">
        <v>198</v>
      </c>
      <c r="F374" s="7" t="s">
        <v>353</v>
      </c>
      <c r="G374" s="7" t="s">
        <v>198</v>
      </c>
      <c r="H374" s="7" t="s">
        <v>97</v>
      </c>
    </row>
    <row r="375" spans="1:8" x14ac:dyDescent="0.25">
      <c r="A375" s="7" t="s">
        <v>624</v>
      </c>
      <c r="B375" s="7" t="s">
        <v>623</v>
      </c>
      <c r="C375" s="7" t="s">
        <v>287</v>
      </c>
      <c r="D375" s="7" t="s">
        <v>101</v>
      </c>
      <c r="E375" s="7" t="s">
        <v>622</v>
      </c>
      <c r="F375" s="7" t="s">
        <v>286</v>
      </c>
      <c r="G375" s="7" t="s">
        <v>621</v>
      </c>
      <c r="H375" s="7" t="s">
        <v>97</v>
      </c>
    </row>
    <row r="376" spans="1:8" x14ac:dyDescent="0.25">
      <c r="A376" s="7" t="s">
        <v>620</v>
      </c>
      <c r="B376" s="7" t="s">
        <v>619</v>
      </c>
      <c r="C376" s="7" t="s">
        <v>227</v>
      </c>
      <c r="D376" s="7" t="s">
        <v>101</v>
      </c>
      <c r="E376" s="7" t="s">
        <v>618</v>
      </c>
      <c r="F376" s="7" t="s">
        <v>290</v>
      </c>
      <c r="G376" s="7" t="s">
        <v>617</v>
      </c>
      <c r="H376" s="7" t="s">
        <v>97</v>
      </c>
    </row>
    <row r="377" spans="1:8" x14ac:dyDescent="0.25">
      <c r="A377" s="7" t="s">
        <v>101</v>
      </c>
      <c r="B377" s="7" t="s">
        <v>616</v>
      </c>
      <c r="C377" s="7" t="s">
        <v>101</v>
      </c>
      <c r="D377" s="7" t="s">
        <v>101</v>
      </c>
      <c r="E377" s="7" t="s">
        <v>101</v>
      </c>
      <c r="F377" s="7" t="s">
        <v>101</v>
      </c>
      <c r="G377" s="7" t="s">
        <v>101</v>
      </c>
      <c r="H377" s="7" t="s">
        <v>101</v>
      </c>
    </row>
    <row r="378" spans="1:8" x14ac:dyDescent="0.25">
      <c r="A378" s="7" t="s">
        <v>615</v>
      </c>
      <c r="B378" s="7" t="s">
        <v>614</v>
      </c>
      <c r="C378" s="7" t="s">
        <v>335</v>
      </c>
      <c r="D378" s="7" t="s">
        <v>101</v>
      </c>
      <c r="E378" s="7" t="s">
        <v>540</v>
      </c>
      <c r="F378" s="7" t="s">
        <v>375</v>
      </c>
      <c r="G378" s="7" t="s">
        <v>540</v>
      </c>
      <c r="H378" s="7" t="s">
        <v>97</v>
      </c>
    </row>
    <row r="379" spans="1:8" x14ac:dyDescent="0.25">
      <c r="A379" s="7" t="s">
        <v>613</v>
      </c>
      <c r="B379" s="7" t="s">
        <v>612</v>
      </c>
      <c r="C379" s="7" t="s">
        <v>335</v>
      </c>
      <c r="D379" s="7" t="s">
        <v>611</v>
      </c>
      <c r="E379" s="7" t="s">
        <v>610</v>
      </c>
      <c r="F379" s="7" t="s">
        <v>375</v>
      </c>
      <c r="G379" s="7" t="s">
        <v>610</v>
      </c>
      <c r="H379" s="7" t="s">
        <v>97</v>
      </c>
    </row>
    <row r="380" spans="1:8" x14ac:dyDescent="0.25">
      <c r="A380" s="7" t="s">
        <v>609</v>
      </c>
      <c r="B380" s="7" t="s">
        <v>608</v>
      </c>
      <c r="C380" s="7" t="s">
        <v>349</v>
      </c>
      <c r="D380" s="7" t="s">
        <v>300</v>
      </c>
      <c r="E380" s="7" t="s">
        <v>606</v>
      </c>
      <c r="F380" s="7" t="s">
        <v>607</v>
      </c>
      <c r="G380" s="7" t="s">
        <v>606</v>
      </c>
      <c r="H380" s="7" t="s">
        <v>97</v>
      </c>
    </row>
    <row r="381" spans="1:8" x14ac:dyDescent="0.25">
      <c r="A381" s="7" t="s">
        <v>605</v>
      </c>
      <c r="B381" s="7" t="s">
        <v>604</v>
      </c>
      <c r="C381" s="7" t="s">
        <v>183</v>
      </c>
      <c r="D381" s="7" t="s">
        <v>300</v>
      </c>
      <c r="E381" s="7" t="s">
        <v>603</v>
      </c>
      <c r="F381" s="7" t="s">
        <v>182</v>
      </c>
      <c r="G381" s="7" t="s">
        <v>603</v>
      </c>
      <c r="H381" s="7" t="s">
        <v>97</v>
      </c>
    </row>
    <row r="382" spans="1:8" x14ac:dyDescent="0.25">
      <c r="A382" s="7" t="s">
        <v>602</v>
      </c>
      <c r="B382" s="7" t="s">
        <v>601</v>
      </c>
      <c r="C382" s="7" t="s">
        <v>129</v>
      </c>
      <c r="D382" s="7" t="s">
        <v>101</v>
      </c>
      <c r="E382" s="7" t="s">
        <v>128</v>
      </c>
      <c r="F382" s="7" t="s">
        <v>127</v>
      </c>
      <c r="G382" s="7" t="s">
        <v>600</v>
      </c>
      <c r="H382" s="7" t="s">
        <v>97</v>
      </c>
    </row>
    <row r="383" spans="1:8" x14ac:dyDescent="0.25">
      <c r="A383" s="7" t="s">
        <v>101</v>
      </c>
      <c r="B383" s="7" t="s">
        <v>599</v>
      </c>
      <c r="C383" s="7" t="s">
        <v>101</v>
      </c>
      <c r="D383" s="7" t="s">
        <v>101</v>
      </c>
      <c r="E383" s="7" t="s">
        <v>101</v>
      </c>
      <c r="F383" s="7" t="s">
        <v>101</v>
      </c>
      <c r="G383" s="7" t="s">
        <v>101</v>
      </c>
      <c r="H383" s="7" t="s">
        <v>101</v>
      </c>
    </row>
    <row r="384" spans="1:8" x14ac:dyDescent="0.25">
      <c r="A384" s="7" t="s">
        <v>598</v>
      </c>
      <c r="B384" s="7" t="s">
        <v>597</v>
      </c>
      <c r="C384" s="7" t="s">
        <v>129</v>
      </c>
      <c r="D384" s="7" t="s">
        <v>596</v>
      </c>
      <c r="E384" s="7" t="s">
        <v>595</v>
      </c>
      <c r="F384" s="7" t="s">
        <v>127</v>
      </c>
      <c r="G384" s="7" t="s">
        <v>595</v>
      </c>
      <c r="H384" s="7" t="s">
        <v>97</v>
      </c>
    </row>
    <row r="385" spans="1:8" x14ac:dyDescent="0.25">
      <c r="A385" s="7" t="s">
        <v>594</v>
      </c>
      <c r="B385" s="7" t="s">
        <v>593</v>
      </c>
      <c r="C385" s="7" t="s">
        <v>243</v>
      </c>
      <c r="D385" s="7" t="s">
        <v>592</v>
      </c>
      <c r="E385" s="7" t="s">
        <v>591</v>
      </c>
      <c r="F385" s="7" t="s">
        <v>242</v>
      </c>
      <c r="G385" s="7" t="s">
        <v>591</v>
      </c>
      <c r="H385" s="7" t="s">
        <v>97</v>
      </c>
    </row>
    <row r="386" spans="1:8" x14ac:dyDescent="0.25">
      <c r="A386" s="7" t="s">
        <v>590</v>
      </c>
      <c r="B386" s="7" t="s">
        <v>589</v>
      </c>
      <c r="C386" s="7" t="s">
        <v>183</v>
      </c>
      <c r="D386" s="7" t="s">
        <v>588</v>
      </c>
      <c r="E386" s="7" t="s">
        <v>587</v>
      </c>
      <c r="F386" s="7" t="s">
        <v>182</v>
      </c>
      <c r="G386" s="7" t="s">
        <v>587</v>
      </c>
      <c r="H386" s="7" t="s">
        <v>97</v>
      </c>
    </row>
    <row r="387" spans="1:8" x14ac:dyDescent="0.25">
      <c r="A387" s="7" t="s">
        <v>586</v>
      </c>
      <c r="B387" s="7" t="s">
        <v>585</v>
      </c>
      <c r="C387" s="7" t="s">
        <v>206</v>
      </c>
      <c r="D387" s="7" t="s">
        <v>584</v>
      </c>
      <c r="E387" s="7" t="s">
        <v>583</v>
      </c>
      <c r="F387" s="7" t="s">
        <v>122</v>
      </c>
      <c r="G387" s="7" t="s">
        <v>583</v>
      </c>
      <c r="H387" s="7" t="s">
        <v>97</v>
      </c>
    </row>
    <row r="388" spans="1:8" x14ac:dyDescent="0.25">
      <c r="A388" s="7" t="s">
        <v>582</v>
      </c>
      <c r="B388" s="7" t="s">
        <v>581</v>
      </c>
      <c r="C388" s="7" t="s">
        <v>287</v>
      </c>
      <c r="D388" s="7" t="s">
        <v>200</v>
      </c>
      <c r="E388" s="7" t="s">
        <v>472</v>
      </c>
      <c r="F388" s="7" t="s">
        <v>286</v>
      </c>
      <c r="G388" s="7" t="s">
        <v>472</v>
      </c>
      <c r="H388" s="7" t="s">
        <v>97</v>
      </c>
    </row>
    <row r="389" spans="1:8" x14ac:dyDescent="0.25">
      <c r="A389" s="7" t="s">
        <v>580</v>
      </c>
      <c r="B389" s="7" t="s">
        <v>579</v>
      </c>
      <c r="C389" s="7" t="s">
        <v>287</v>
      </c>
      <c r="D389" s="7" t="s">
        <v>174</v>
      </c>
      <c r="E389" s="7" t="s">
        <v>578</v>
      </c>
      <c r="F389" s="7" t="s">
        <v>286</v>
      </c>
      <c r="G389" s="7" t="s">
        <v>578</v>
      </c>
      <c r="H389" s="7" t="s">
        <v>97</v>
      </c>
    </row>
    <row r="390" spans="1:8" x14ac:dyDescent="0.25">
      <c r="A390" s="7" t="s">
        <v>577</v>
      </c>
      <c r="B390" s="7" t="s">
        <v>576</v>
      </c>
      <c r="C390" s="7" t="s">
        <v>148</v>
      </c>
      <c r="D390" s="7" t="s">
        <v>141</v>
      </c>
      <c r="E390" s="7" t="s">
        <v>431</v>
      </c>
      <c r="F390" s="7" t="s">
        <v>146</v>
      </c>
      <c r="G390" s="7" t="s">
        <v>431</v>
      </c>
      <c r="H390" s="7" t="s">
        <v>97</v>
      </c>
    </row>
    <row r="391" spans="1:8" x14ac:dyDescent="0.25">
      <c r="A391" s="7" t="s">
        <v>575</v>
      </c>
      <c r="B391" s="7" t="s">
        <v>574</v>
      </c>
      <c r="C391" s="7" t="s">
        <v>201</v>
      </c>
      <c r="D391" s="7" t="s">
        <v>300</v>
      </c>
      <c r="E391" s="7" t="s">
        <v>573</v>
      </c>
      <c r="F391" s="7" t="s">
        <v>199</v>
      </c>
      <c r="G391" s="7" t="s">
        <v>573</v>
      </c>
      <c r="H391" s="7" t="s">
        <v>97</v>
      </c>
    </row>
    <row r="392" spans="1:8" x14ac:dyDescent="0.25">
      <c r="A392" s="7" t="s">
        <v>101</v>
      </c>
      <c r="B392" s="7" t="s">
        <v>572</v>
      </c>
      <c r="C392" s="7" t="s">
        <v>101</v>
      </c>
      <c r="D392" s="7" t="s">
        <v>101</v>
      </c>
      <c r="E392" s="7" t="s">
        <v>101</v>
      </c>
      <c r="F392" s="7" t="s">
        <v>101</v>
      </c>
      <c r="G392" s="7" t="s">
        <v>101</v>
      </c>
      <c r="H392" s="7" t="s">
        <v>101</v>
      </c>
    </row>
    <row r="393" spans="1:8" x14ac:dyDescent="0.25">
      <c r="A393" s="7" t="s">
        <v>101</v>
      </c>
      <c r="B393" s="7" t="s">
        <v>571</v>
      </c>
      <c r="C393" s="7" t="s">
        <v>101</v>
      </c>
      <c r="D393" s="7" t="s">
        <v>101</v>
      </c>
      <c r="E393" s="7" t="s">
        <v>101</v>
      </c>
      <c r="F393" s="7" t="s">
        <v>101</v>
      </c>
      <c r="G393" s="7" t="s">
        <v>101</v>
      </c>
      <c r="H393" s="7" t="s">
        <v>101</v>
      </c>
    </row>
    <row r="394" spans="1:8" x14ac:dyDescent="0.25">
      <c r="A394" s="7" t="s">
        <v>570</v>
      </c>
      <c r="B394" s="7" t="s">
        <v>569</v>
      </c>
      <c r="C394" s="7" t="s">
        <v>428</v>
      </c>
      <c r="D394" s="7" t="s">
        <v>568</v>
      </c>
      <c r="E394" s="7" t="s">
        <v>399</v>
      </c>
      <c r="F394" s="7" t="s">
        <v>426</v>
      </c>
      <c r="G394" s="7" t="s">
        <v>399</v>
      </c>
      <c r="H394" s="7" t="s">
        <v>97</v>
      </c>
    </row>
    <row r="395" spans="1:8" x14ac:dyDescent="0.25">
      <c r="A395" s="7" t="s">
        <v>567</v>
      </c>
      <c r="B395" s="7" t="s">
        <v>566</v>
      </c>
      <c r="C395" s="7" t="s">
        <v>565</v>
      </c>
      <c r="D395" s="7" t="s">
        <v>564</v>
      </c>
      <c r="E395" s="7" t="s">
        <v>562</v>
      </c>
      <c r="F395" s="7" t="s">
        <v>563</v>
      </c>
      <c r="G395" s="7" t="s">
        <v>562</v>
      </c>
      <c r="H395" s="7" t="s">
        <v>97</v>
      </c>
    </row>
    <row r="396" spans="1:8" x14ac:dyDescent="0.25">
      <c r="A396" s="7" t="s">
        <v>561</v>
      </c>
      <c r="B396" s="7" t="s">
        <v>560</v>
      </c>
      <c r="C396" s="7" t="s">
        <v>243</v>
      </c>
      <c r="D396" s="7" t="s">
        <v>162</v>
      </c>
      <c r="E396" s="7" t="s">
        <v>160</v>
      </c>
      <c r="F396" s="7" t="s">
        <v>242</v>
      </c>
      <c r="G396" s="7" t="s">
        <v>160</v>
      </c>
      <c r="H396" s="7" t="s">
        <v>97</v>
      </c>
    </row>
    <row r="397" spans="1:8" x14ac:dyDescent="0.25">
      <c r="A397" s="7" t="s">
        <v>559</v>
      </c>
      <c r="B397" s="7" t="s">
        <v>558</v>
      </c>
      <c r="C397" s="7" t="s">
        <v>557</v>
      </c>
      <c r="D397" s="7" t="s">
        <v>545</v>
      </c>
      <c r="E397" s="7" t="s">
        <v>556</v>
      </c>
      <c r="F397" s="7" t="s">
        <v>106</v>
      </c>
      <c r="G397" s="7" t="s">
        <v>556</v>
      </c>
      <c r="H397" s="7" t="s">
        <v>97</v>
      </c>
    </row>
    <row r="398" spans="1:8" x14ac:dyDescent="0.25">
      <c r="A398" s="7" t="s">
        <v>555</v>
      </c>
      <c r="B398" s="7" t="s">
        <v>554</v>
      </c>
      <c r="C398" s="7" t="s">
        <v>335</v>
      </c>
      <c r="D398" s="7" t="s">
        <v>553</v>
      </c>
      <c r="E398" s="7" t="s">
        <v>332</v>
      </c>
      <c r="F398" s="7" t="s">
        <v>333</v>
      </c>
      <c r="G398" s="7" t="s">
        <v>332</v>
      </c>
      <c r="H398" s="7" t="s">
        <v>97</v>
      </c>
    </row>
    <row r="399" spans="1:8" x14ac:dyDescent="0.25">
      <c r="A399" s="7" t="s">
        <v>552</v>
      </c>
      <c r="B399" s="7" t="s">
        <v>551</v>
      </c>
      <c r="C399" s="7" t="s">
        <v>335</v>
      </c>
      <c r="D399" s="7" t="s">
        <v>334</v>
      </c>
      <c r="E399" s="7" t="s">
        <v>332</v>
      </c>
      <c r="F399" s="7" t="s">
        <v>333</v>
      </c>
      <c r="G399" s="7" t="s">
        <v>332</v>
      </c>
      <c r="H399" s="7" t="s">
        <v>97</v>
      </c>
    </row>
    <row r="400" spans="1:8" x14ac:dyDescent="0.25">
      <c r="A400" s="7" t="s">
        <v>550</v>
      </c>
      <c r="B400" s="7" t="s">
        <v>549</v>
      </c>
      <c r="C400" s="7" t="s">
        <v>221</v>
      </c>
      <c r="D400" s="7" t="s">
        <v>101</v>
      </c>
      <c r="E400" s="7" t="s">
        <v>548</v>
      </c>
      <c r="F400" s="7" t="s">
        <v>219</v>
      </c>
      <c r="G400" s="7" t="s">
        <v>548</v>
      </c>
      <c r="H400" s="7" t="s">
        <v>97</v>
      </c>
    </row>
    <row r="401" spans="1:8" x14ac:dyDescent="0.25">
      <c r="A401" s="7" t="s">
        <v>547</v>
      </c>
      <c r="B401" s="7" t="s">
        <v>546</v>
      </c>
      <c r="C401" s="7" t="s">
        <v>233</v>
      </c>
      <c r="D401" s="7" t="s">
        <v>545</v>
      </c>
      <c r="E401" s="7" t="s">
        <v>166</v>
      </c>
      <c r="F401" s="7" t="s">
        <v>231</v>
      </c>
      <c r="G401" s="7" t="s">
        <v>166</v>
      </c>
      <c r="H401" s="7" t="s">
        <v>97</v>
      </c>
    </row>
    <row r="402" spans="1:8" x14ac:dyDescent="0.25">
      <c r="A402" s="7" t="s">
        <v>544</v>
      </c>
      <c r="B402" s="7" t="s">
        <v>543</v>
      </c>
      <c r="C402" s="7" t="s">
        <v>221</v>
      </c>
      <c r="D402" s="7" t="s">
        <v>300</v>
      </c>
      <c r="E402" s="7" t="s">
        <v>219</v>
      </c>
      <c r="F402" s="7" t="s">
        <v>219</v>
      </c>
      <c r="G402" s="7" t="s">
        <v>475</v>
      </c>
      <c r="H402" s="7" t="s">
        <v>97</v>
      </c>
    </row>
    <row r="403" spans="1:8" x14ac:dyDescent="0.25">
      <c r="A403" s="7" t="s">
        <v>542</v>
      </c>
      <c r="B403" s="7" t="s">
        <v>541</v>
      </c>
      <c r="C403" s="7" t="s">
        <v>335</v>
      </c>
      <c r="D403" s="7" t="s">
        <v>361</v>
      </c>
      <c r="E403" s="7" t="s">
        <v>540</v>
      </c>
      <c r="F403" s="7" t="s">
        <v>333</v>
      </c>
      <c r="G403" s="7" t="s">
        <v>361</v>
      </c>
      <c r="H403" s="7" t="s">
        <v>97</v>
      </c>
    </row>
    <row r="404" spans="1:8" x14ac:dyDescent="0.25">
      <c r="A404" s="7" t="s">
        <v>539</v>
      </c>
      <c r="B404" s="7" t="s">
        <v>538</v>
      </c>
      <c r="C404" s="7" t="s">
        <v>148</v>
      </c>
      <c r="D404" s="7" t="s">
        <v>101</v>
      </c>
      <c r="E404" s="7" t="s">
        <v>146</v>
      </c>
      <c r="F404" s="7" t="s">
        <v>225</v>
      </c>
      <c r="G404" s="7" t="s">
        <v>537</v>
      </c>
      <c r="H404" s="7" t="s">
        <v>97</v>
      </c>
    </row>
    <row r="405" spans="1:8" x14ac:dyDescent="0.25">
      <c r="A405" s="7" t="s">
        <v>536</v>
      </c>
      <c r="B405" s="7" t="s">
        <v>535</v>
      </c>
      <c r="C405" s="7" t="s">
        <v>163</v>
      </c>
      <c r="D405" s="7" t="s">
        <v>171</v>
      </c>
      <c r="E405" s="7" t="s">
        <v>444</v>
      </c>
      <c r="F405" s="7" t="s">
        <v>161</v>
      </c>
      <c r="G405" s="7" t="s">
        <v>444</v>
      </c>
      <c r="H405" s="7" t="s">
        <v>97</v>
      </c>
    </row>
    <row r="406" spans="1:8" x14ac:dyDescent="0.25">
      <c r="A406" s="7" t="s">
        <v>534</v>
      </c>
      <c r="B406" s="7" t="s">
        <v>533</v>
      </c>
      <c r="C406" s="7" t="s">
        <v>532</v>
      </c>
      <c r="D406" s="7" t="s">
        <v>247</v>
      </c>
      <c r="E406" s="7" t="s">
        <v>531</v>
      </c>
      <c r="F406" s="7" t="s">
        <v>346</v>
      </c>
      <c r="G406" s="7" t="s">
        <v>531</v>
      </c>
      <c r="H406" s="7" t="s">
        <v>97</v>
      </c>
    </row>
    <row r="407" spans="1:8" x14ac:dyDescent="0.25">
      <c r="A407" s="7" t="s">
        <v>530</v>
      </c>
      <c r="B407" s="7" t="s">
        <v>529</v>
      </c>
      <c r="C407" s="7" t="s">
        <v>528</v>
      </c>
      <c r="D407" s="7" t="s">
        <v>432</v>
      </c>
      <c r="E407" s="7" t="s">
        <v>526</v>
      </c>
      <c r="F407" s="7" t="s">
        <v>527</v>
      </c>
      <c r="G407" s="7" t="s">
        <v>526</v>
      </c>
      <c r="H407" s="7" t="s">
        <v>97</v>
      </c>
    </row>
    <row r="408" spans="1:8" x14ac:dyDescent="0.25">
      <c r="A408" s="7" t="s">
        <v>101</v>
      </c>
      <c r="B408" s="7" t="s">
        <v>525</v>
      </c>
      <c r="C408" s="7" t="s">
        <v>101</v>
      </c>
      <c r="D408" s="7" t="s">
        <v>101</v>
      </c>
      <c r="E408" s="7" t="s">
        <v>101</v>
      </c>
      <c r="F408" s="7" t="s">
        <v>101</v>
      </c>
      <c r="G408" s="7" t="s">
        <v>101</v>
      </c>
      <c r="H408" s="7" t="s">
        <v>101</v>
      </c>
    </row>
    <row r="409" spans="1:8" x14ac:dyDescent="0.25">
      <c r="A409" s="7" t="s">
        <v>524</v>
      </c>
      <c r="B409" s="7" t="s">
        <v>523</v>
      </c>
      <c r="C409" s="7" t="s">
        <v>306</v>
      </c>
      <c r="D409" s="7" t="s">
        <v>101</v>
      </c>
      <c r="E409" s="7" t="s">
        <v>305</v>
      </c>
      <c r="F409" s="7" t="s">
        <v>304</v>
      </c>
      <c r="G409" s="7" t="s">
        <v>303</v>
      </c>
      <c r="H409" s="7" t="s">
        <v>97</v>
      </c>
    </row>
    <row r="410" spans="1:8" x14ac:dyDescent="0.25">
      <c r="A410" s="7" t="s">
        <v>522</v>
      </c>
      <c r="B410" s="7" t="s">
        <v>521</v>
      </c>
      <c r="C410" s="7" t="s">
        <v>306</v>
      </c>
      <c r="D410" s="7" t="s">
        <v>101</v>
      </c>
      <c r="E410" s="7" t="s">
        <v>303</v>
      </c>
      <c r="F410" s="7" t="s">
        <v>304</v>
      </c>
      <c r="G410" s="7" t="s">
        <v>303</v>
      </c>
      <c r="H410" s="7" t="s">
        <v>97</v>
      </c>
    </row>
    <row r="411" spans="1:8" x14ac:dyDescent="0.25">
      <c r="A411" s="7" t="s">
        <v>520</v>
      </c>
      <c r="B411" s="7" t="s">
        <v>519</v>
      </c>
      <c r="C411" s="7" t="s">
        <v>233</v>
      </c>
      <c r="D411" s="7" t="s">
        <v>383</v>
      </c>
      <c r="E411" s="7" t="s">
        <v>518</v>
      </c>
      <c r="F411" s="7" t="s">
        <v>231</v>
      </c>
      <c r="G411" s="7" t="s">
        <v>383</v>
      </c>
      <c r="H411" s="7" t="s">
        <v>97</v>
      </c>
    </row>
    <row r="412" spans="1:8" x14ac:dyDescent="0.25">
      <c r="A412" s="7" t="s">
        <v>517</v>
      </c>
      <c r="B412" s="7" t="s">
        <v>516</v>
      </c>
      <c r="C412" s="7" t="s">
        <v>183</v>
      </c>
      <c r="D412" s="7" t="s">
        <v>371</v>
      </c>
      <c r="E412" s="7" t="s">
        <v>515</v>
      </c>
      <c r="F412" s="7" t="s">
        <v>182</v>
      </c>
      <c r="G412" s="7" t="s">
        <v>515</v>
      </c>
      <c r="H412" s="7" t="s">
        <v>97</v>
      </c>
    </row>
    <row r="413" spans="1:8" x14ac:dyDescent="0.25">
      <c r="A413" s="7" t="s">
        <v>514</v>
      </c>
      <c r="B413" s="7" t="s">
        <v>513</v>
      </c>
      <c r="C413" s="7" t="s">
        <v>296</v>
      </c>
      <c r="D413" s="7" t="s">
        <v>512</v>
      </c>
      <c r="E413" s="7" t="s">
        <v>511</v>
      </c>
      <c r="F413" s="7" t="s">
        <v>294</v>
      </c>
      <c r="G413" s="7" t="s">
        <v>511</v>
      </c>
      <c r="H413" s="7" t="s">
        <v>97</v>
      </c>
    </row>
    <row r="414" spans="1:8" x14ac:dyDescent="0.25">
      <c r="A414" s="7" t="s">
        <v>510</v>
      </c>
      <c r="B414" s="7" t="s">
        <v>509</v>
      </c>
      <c r="C414" s="7" t="s">
        <v>508</v>
      </c>
      <c r="D414" s="7" t="s">
        <v>101</v>
      </c>
      <c r="E414" s="7" t="s">
        <v>507</v>
      </c>
      <c r="F414" s="7" t="s">
        <v>507</v>
      </c>
      <c r="G414" s="7" t="s">
        <v>507</v>
      </c>
      <c r="H414" s="7" t="s">
        <v>97</v>
      </c>
    </row>
    <row r="415" spans="1:8" x14ac:dyDescent="0.25">
      <c r="A415" s="7" t="s">
        <v>506</v>
      </c>
      <c r="B415" s="7" t="s">
        <v>505</v>
      </c>
      <c r="C415" s="7" t="s">
        <v>163</v>
      </c>
      <c r="D415" s="7" t="s">
        <v>504</v>
      </c>
      <c r="E415" s="7" t="s">
        <v>503</v>
      </c>
      <c r="F415" s="7" t="s">
        <v>161</v>
      </c>
      <c r="G415" s="7" t="s">
        <v>503</v>
      </c>
      <c r="H415" s="7" t="s">
        <v>97</v>
      </c>
    </row>
    <row r="416" spans="1:8" x14ac:dyDescent="0.25">
      <c r="A416" s="7" t="s">
        <v>502</v>
      </c>
      <c r="B416" s="7" t="s">
        <v>501</v>
      </c>
      <c r="C416" s="7" t="s">
        <v>500</v>
      </c>
      <c r="D416" s="7" t="s">
        <v>101</v>
      </c>
      <c r="E416" s="7" t="s">
        <v>499</v>
      </c>
      <c r="F416" s="7" t="s">
        <v>182</v>
      </c>
      <c r="G416" s="7" t="s">
        <v>498</v>
      </c>
      <c r="H416" s="7" t="s">
        <v>497</v>
      </c>
    </row>
    <row r="417" spans="1:8" x14ac:dyDescent="0.25">
      <c r="A417" s="7" t="s">
        <v>101</v>
      </c>
      <c r="B417" s="7" t="s">
        <v>496</v>
      </c>
      <c r="C417" s="7" t="s">
        <v>101</v>
      </c>
      <c r="D417" s="7" t="s">
        <v>101</v>
      </c>
      <c r="E417" s="7" t="s">
        <v>101</v>
      </c>
      <c r="F417" s="7" t="s">
        <v>101</v>
      </c>
      <c r="G417" s="7" t="s">
        <v>101</v>
      </c>
      <c r="H417" s="7" t="s">
        <v>101</v>
      </c>
    </row>
    <row r="418" spans="1:8" x14ac:dyDescent="0.25">
      <c r="A418" s="7" t="s">
        <v>495</v>
      </c>
      <c r="B418" s="7" t="s">
        <v>494</v>
      </c>
      <c r="C418" s="7" t="s">
        <v>335</v>
      </c>
      <c r="D418" s="7" t="s">
        <v>427</v>
      </c>
      <c r="E418" s="7" t="s">
        <v>493</v>
      </c>
      <c r="F418" s="7" t="s">
        <v>333</v>
      </c>
      <c r="G418" s="7" t="s">
        <v>493</v>
      </c>
      <c r="H418" s="7" t="s">
        <v>97</v>
      </c>
    </row>
    <row r="419" spans="1:8" x14ac:dyDescent="0.25">
      <c r="A419" s="7" t="s">
        <v>492</v>
      </c>
      <c r="B419" s="7" t="s">
        <v>491</v>
      </c>
      <c r="C419" s="7" t="s">
        <v>407</v>
      </c>
      <c r="D419" s="7" t="s">
        <v>490</v>
      </c>
      <c r="E419" s="7" t="s">
        <v>404</v>
      </c>
      <c r="F419" s="7" t="s">
        <v>405</v>
      </c>
      <c r="G419" s="7" t="s">
        <v>404</v>
      </c>
      <c r="H419" s="7" t="s">
        <v>97</v>
      </c>
    </row>
    <row r="420" spans="1:8" x14ac:dyDescent="0.25">
      <c r="A420" s="7" t="s">
        <v>489</v>
      </c>
      <c r="B420" s="7" t="s">
        <v>488</v>
      </c>
      <c r="C420" s="7" t="s">
        <v>312</v>
      </c>
      <c r="D420" s="7" t="s">
        <v>487</v>
      </c>
      <c r="E420" s="7" t="s">
        <v>486</v>
      </c>
      <c r="F420" s="7" t="s">
        <v>310</v>
      </c>
      <c r="G420" s="7" t="s">
        <v>486</v>
      </c>
      <c r="H420" s="7" t="s">
        <v>97</v>
      </c>
    </row>
    <row r="421" spans="1:8" x14ac:dyDescent="0.25">
      <c r="A421" s="7" t="s">
        <v>485</v>
      </c>
      <c r="B421" s="7" t="s">
        <v>484</v>
      </c>
      <c r="C421" s="7" t="s">
        <v>123</v>
      </c>
      <c r="D421" s="7" t="s">
        <v>358</v>
      </c>
      <c r="E421" s="7" t="s">
        <v>483</v>
      </c>
      <c r="F421" s="7" t="s">
        <v>482</v>
      </c>
      <c r="G421" s="7" t="s">
        <v>481</v>
      </c>
      <c r="H421" s="7" t="s">
        <v>97</v>
      </c>
    </row>
    <row r="422" spans="1:8" x14ac:dyDescent="0.25">
      <c r="A422" s="7" t="s">
        <v>480</v>
      </c>
      <c r="B422" s="7" t="s">
        <v>479</v>
      </c>
      <c r="C422" s="7" t="s">
        <v>283</v>
      </c>
      <c r="D422" s="7" t="s">
        <v>101</v>
      </c>
      <c r="E422" s="7" t="s">
        <v>478</v>
      </c>
      <c r="F422" s="7" t="s">
        <v>146</v>
      </c>
      <c r="G422" s="7" t="s">
        <v>478</v>
      </c>
      <c r="H422" s="7" t="s">
        <v>97</v>
      </c>
    </row>
    <row r="423" spans="1:8" x14ac:dyDescent="0.25">
      <c r="A423" s="7" t="s">
        <v>477</v>
      </c>
      <c r="B423" s="7" t="s">
        <v>476</v>
      </c>
      <c r="C423" s="7" t="s">
        <v>221</v>
      </c>
      <c r="D423" s="7" t="s">
        <v>174</v>
      </c>
      <c r="E423" s="7" t="s">
        <v>219</v>
      </c>
      <c r="F423" s="7" t="s">
        <v>219</v>
      </c>
      <c r="G423" s="7" t="s">
        <v>475</v>
      </c>
      <c r="H423" s="7" t="s">
        <v>97</v>
      </c>
    </row>
    <row r="424" spans="1:8" x14ac:dyDescent="0.25">
      <c r="A424" s="7" t="s">
        <v>474</v>
      </c>
      <c r="B424" s="7" t="s">
        <v>473</v>
      </c>
      <c r="C424" s="7" t="s">
        <v>287</v>
      </c>
      <c r="D424" s="7" t="s">
        <v>300</v>
      </c>
      <c r="E424" s="7" t="s">
        <v>472</v>
      </c>
      <c r="F424" s="7" t="s">
        <v>286</v>
      </c>
      <c r="G424" s="7" t="s">
        <v>471</v>
      </c>
      <c r="H424" s="7" t="s">
        <v>97</v>
      </c>
    </row>
    <row r="425" spans="1:8" x14ac:dyDescent="0.25">
      <c r="A425" s="7" t="s">
        <v>470</v>
      </c>
      <c r="B425" s="7" t="s">
        <v>469</v>
      </c>
      <c r="C425" s="7" t="s">
        <v>227</v>
      </c>
      <c r="D425" s="7" t="s">
        <v>101</v>
      </c>
      <c r="E425" s="7" t="s">
        <v>224</v>
      </c>
      <c r="F425" s="7" t="s">
        <v>290</v>
      </c>
      <c r="G425" s="7" t="s">
        <v>224</v>
      </c>
      <c r="H425" s="7" t="s">
        <v>97</v>
      </c>
    </row>
    <row r="426" spans="1:8" x14ac:dyDescent="0.25">
      <c r="A426" s="7" t="s">
        <v>468</v>
      </c>
      <c r="B426" s="7" t="s">
        <v>467</v>
      </c>
      <c r="C426" s="7" t="s">
        <v>221</v>
      </c>
      <c r="D426" s="7" t="s">
        <v>141</v>
      </c>
      <c r="E426" s="7" t="s">
        <v>466</v>
      </c>
      <c r="F426" s="7" t="s">
        <v>219</v>
      </c>
      <c r="G426" s="7" t="s">
        <v>466</v>
      </c>
      <c r="H426" s="7" t="s">
        <v>97</v>
      </c>
    </row>
    <row r="427" spans="1:8" x14ac:dyDescent="0.25">
      <c r="A427" s="7" t="s">
        <v>465</v>
      </c>
      <c r="B427" s="7" t="s">
        <v>464</v>
      </c>
      <c r="C427" s="7" t="s">
        <v>335</v>
      </c>
      <c r="D427" s="7" t="s">
        <v>101</v>
      </c>
      <c r="E427" s="7" t="s">
        <v>416</v>
      </c>
      <c r="F427" s="7" t="s">
        <v>333</v>
      </c>
      <c r="G427" s="7" t="s">
        <v>361</v>
      </c>
      <c r="H427" s="7" t="s">
        <v>97</v>
      </c>
    </row>
    <row r="428" spans="1:8" x14ac:dyDescent="0.25">
      <c r="A428" s="7" t="s">
        <v>463</v>
      </c>
      <c r="B428" s="7" t="s">
        <v>462</v>
      </c>
      <c r="C428" s="7" t="s">
        <v>183</v>
      </c>
      <c r="D428" s="7" t="s">
        <v>101</v>
      </c>
      <c r="E428" s="7" t="s">
        <v>461</v>
      </c>
      <c r="F428" s="7" t="s">
        <v>182</v>
      </c>
      <c r="G428" s="7" t="s">
        <v>460</v>
      </c>
      <c r="H428" s="7" t="s">
        <v>97</v>
      </c>
    </row>
    <row r="429" spans="1:8" x14ac:dyDescent="0.25">
      <c r="A429" s="7" t="s">
        <v>101</v>
      </c>
      <c r="B429" s="7" t="s">
        <v>459</v>
      </c>
      <c r="C429" s="7" t="s">
        <v>101</v>
      </c>
      <c r="D429" s="7" t="s">
        <v>101</v>
      </c>
      <c r="E429" s="7" t="s">
        <v>101</v>
      </c>
      <c r="F429" s="7" t="s">
        <v>101</v>
      </c>
      <c r="G429" s="7" t="s">
        <v>101</v>
      </c>
      <c r="H429" s="7" t="s">
        <v>101</v>
      </c>
    </row>
    <row r="430" spans="1:8" x14ac:dyDescent="0.25">
      <c r="A430" s="7" t="s">
        <v>458</v>
      </c>
      <c r="B430" s="7" t="s">
        <v>457</v>
      </c>
      <c r="C430" s="7" t="s">
        <v>456</v>
      </c>
      <c r="D430" s="7" t="s">
        <v>174</v>
      </c>
      <c r="E430" s="7" t="s">
        <v>431</v>
      </c>
      <c r="F430" s="7" t="s">
        <v>455</v>
      </c>
      <c r="G430" s="7" t="s">
        <v>431</v>
      </c>
      <c r="H430" s="7" t="s">
        <v>97</v>
      </c>
    </row>
    <row r="431" spans="1:8" x14ac:dyDescent="0.25">
      <c r="A431" s="7" t="s">
        <v>454</v>
      </c>
      <c r="B431" s="7" t="s">
        <v>453</v>
      </c>
      <c r="C431" s="7" t="s">
        <v>441</v>
      </c>
      <c r="D431" s="7" t="s">
        <v>101</v>
      </c>
      <c r="E431" s="7" t="s">
        <v>224</v>
      </c>
      <c r="F431" s="7" t="s">
        <v>449</v>
      </c>
      <c r="G431" s="7" t="s">
        <v>224</v>
      </c>
      <c r="H431" s="7" t="s">
        <v>97</v>
      </c>
    </row>
    <row r="432" spans="1:8" x14ac:dyDescent="0.25">
      <c r="A432" s="7" t="s">
        <v>452</v>
      </c>
      <c r="B432" s="7" t="s">
        <v>451</v>
      </c>
      <c r="C432" s="7" t="s">
        <v>441</v>
      </c>
      <c r="D432" s="7" t="s">
        <v>101</v>
      </c>
      <c r="E432" s="7" t="s">
        <v>450</v>
      </c>
      <c r="F432" s="7" t="s">
        <v>449</v>
      </c>
      <c r="G432" s="7" t="s">
        <v>448</v>
      </c>
      <c r="H432" s="7" t="s">
        <v>97</v>
      </c>
    </row>
    <row r="433" spans="1:8" x14ac:dyDescent="0.25">
      <c r="A433" s="7" t="s">
        <v>447</v>
      </c>
      <c r="B433" s="7" t="s">
        <v>446</v>
      </c>
      <c r="C433" s="7" t="s">
        <v>445</v>
      </c>
      <c r="D433" s="7" t="s">
        <v>300</v>
      </c>
      <c r="E433" s="7" t="s">
        <v>444</v>
      </c>
      <c r="F433" s="7" t="s">
        <v>99</v>
      </c>
      <c r="G433" s="7" t="s">
        <v>444</v>
      </c>
      <c r="H433" s="7" t="s">
        <v>97</v>
      </c>
    </row>
    <row r="434" spans="1:8" x14ac:dyDescent="0.25">
      <c r="A434" s="7" t="s">
        <v>443</v>
      </c>
      <c r="B434" s="7" t="s">
        <v>442</v>
      </c>
      <c r="C434" s="7" t="s">
        <v>441</v>
      </c>
      <c r="D434" s="7" t="s">
        <v>101</v>
      </c>
      <c r="E434" s="7" t="s">
        <v>439</v>
      </c>
      <c r="F434" s="7" t="s">
        <v>440</v>
      </c>
      <c r="G434" s="7" t="s">
        <v>439</v>
      </c>
      <c r="H434" s="7" t="s">
        <v>97</v>
      </c>
    </row>
    <row r="435" spans="1:8" x14ac:dyDescent="0.25">
      <c r="A435" s="7" t="s">
        <v>101</v>
      </c>
      <c r="B435" s="7" t="s">
        <v>438</v>
      </c>
      <c r="C435" s="7" t="s">
        <v>101</v>
      </c>
      <c r="D435" s="7" t="s">
        <v>101</v>
      </c>
      <c r="E435" s="7" t="s">
        <v>101</v>
      </c>
      <c r="F435" s="7" t="s">
        <v>101</v>
      </c>
      <c r="G435" s="7" t="s">
        <v>101</v>
      </c>
      <c r="H435" s="7" t="s">
        <v>101</v>
      </c>
    </row>
    <row r="436" spans="1:8" x14ac:dyDescent="0.25">
      <c r="A436" s="7" t="s">
        <v>437</v>
      </c>
      <c r="B436" s="7" t="s">
        <v>436</v>
      </c>
      <c r="C436" s="7" t="s">
        <v>148</v>
      </c>
      <c r="D436" s="7" t="s">
        <v>101</v>
      </c>
      <c r="E436" s="7" t="s">
        <v>146</v>
      </c>
      <c r="F436" s="7" t="s">
        <v>146</v>
      </c>
      <c r="G436" s="7" t="s">
        <v>435</v>
      </c>
      <c r="H436" s="7" t="s">
        <v>97</v>
      </c>
    </row>
    <row r="437" spans="1:8" x14ac:dyDescent="0.25">
      <c r="A437" s="7" t="s">
        <v>434</v>
      </c>
      <c r="B437" s="7" t="s">
        <v>433</v>
      </c>
      <c r="C437" s="7" t="s">
        <v>428</v>
      </c>
      <c r="D437" s="7" t="s">
        <v>432</v>
      </c>
      <c r="E437" s="7" t="s">
        <v>431</v>
      </c>
      <c r="F437" s="7" t="s">
        <v>426</v>
      </c>
      <c r="G437" s="7" t="s">
        <v>431</v>
      </c>
      <c r="H437" s="7" t="s">
        <v>97</v>
      </c>
    </row>
    <row r="438" spans="1:8" x14ac:dyDescent="0.25">
      <c r="A438" s="7" t="s">
        <v>430</v>
      </c>
      <c r="B438" s="7" t="s">
        <v>429</v>
      </c>
      <c r="C438" s="7" t="s">
        <v>428</v>
      </c>
      <c r="D438" s="7" t="s">
        <v>427</v>
      </c>
      <c r="E438" s="7" t="s">
        <v>425</v>
      </c>
      <c r="F438" s="7" t="s">
        <v>426</v>
      </c>
      <c r="G438" s="7" t="s">
        <v>425</v>
      </c>
      <c r="H438" s="7" t="s">
        <v>97</v>
      </c>
    </row>
    <row r="439" spans="1:8" x14ac:dyDescent="0.25">
      <c r="A439" s="7" t="s">
        <v>424</v>
      </c>
      <c r="B439" s="7" t="s">
        <v>423</v>
      </c>
      <c r="C439" s="7" t="s">
        <v>283</v>
      </c>
      <c r="D439" s="7" t="s">
        <v>422</v>
      </c>
      <c r="E439" s="7" t="s">
        <v>230</v>
      </c>
      <c r="F439" s="7" t="s">
        <v>146</v>
      </c>
      <c r="G439" s="7" t="s">
        <v>230</v>
      </c>
      <c r="H439" s="7" t="s">
        <v>97</v>
      </c>
    </row>
    <row r="440" spans="1:8" x14ac:dyDescent="0.25">
      <c r="A440" s="7" t="s">
        <v>421</v>
      </c>
      <c r="B440" s="7" t="s">
        <v>420</v>
      </c>
      <c r="C440" s="7" t="s">
        <v>335</v>
      </c>
      <c r="D440" s="7" t="s">
        <v>101</v>
      </c>
      <c r="E440" s="7" t="s">
        <v>419</v>
      </c>
      <c r="F440" s="7" t="s">
        <v>333</v>
      </c>
      <c r="G440" s="7" t="s">
        <v>361</v>
      </c>
      <c r="H440" s="7" t="s">
        <v>97</v>
      </c>
    </row>
    <row r="441" spans="1:8" x14ac:dyDescent="0.25">
      <c r="A441" s="7" t="s">
        <v>418</v>
      </c>
      <c r="B441" s="7" t="s">
        <v>417</v>
      </c>
      <c r="C441" s="7" t="s">
        <v>335</v>
      </c>
      <c r="D441" s="7" t="s">
        <v>416</v>
      </c>
      <c r="E441" s="7" t="s">
        <v>415</v>
      </c>
      <c r="F441" s="7" t="s">
        <v>375</v>
      </c>
      <c r="G441" s="7" t="s">
        <v>415</v>
      </c>
      <c r="H441" s="7" t="s">
        <v>97</v>
      </c>
    </row>
    <row r="442" spans="1:8" x14ac:dyDescent="0.25">
      <c r="A442" s="7" t="s">
        <v>414</v>
      </c>
      <c r="B442" s="7" t="s">
        <v>413</v>
      </c>
      <c r="C442" s="7" t="s">
        <v>412</v>
      </c>
      <c r="D442" s="7" t="s">
        <v>174</v>
      </c>
      <c r="E442" s="7" t="s">
        <v>410</v>
      </c>
      <c r="F442" s="7" t="s">
        <v>411</v>
      </c>
      <c r="G442" s="7" t="s">
        <v>410</v>
      </c>
      <c r="H442" s="7" t="s">
        <v>97</v>
      </c>
    </row>
    <row r="443" spans="1:8" x14ac:dyDescent="0.25">
      <c r="A443" s="7" t="s">
        <v>409</v>
      </c>
      <c r="B443" s="7" t="s">
        <v>408</v>
      </c>
      <c r="C443" s="7" t="s">
        <v>407</v>
      </c>
      <c r="D443" s="7" t="s">
        <v>406</v>
      </c>
      <c r="E443" s="7" t="s">
        <v>404</v>
      </c>
      <c r="F443" s="7" t="s">
        <v>405</v>
      </c>
      <c r="G443" s="7" t="s">
        <v>404</v>
      </c>
      <c r="H443" s="7" t="s">
        <v>97</v>
      </c>
    </row>
    <row r="444" spans="1:8" x14ac:dyDescent="0.25">
      <c r="A444" s="7" t="s">
        <v>403</v>
      </c>
      <c r="B444" s="7" t="s">
        <v>402</v>
      </c>
      <c r="C444" s="7" t="s">
        <v>192</v>
      </c>
      <c r="D444" s="7" t="s">
        <v>401</v>
      </c>
      <c r="E444" s="7" t="s">
        <v>399</v>
      </c>
      <c r="F444" s="7" t="s">
        <v>400</v>
      </c>
      <c r="G444" s="7" t="s">
        <v>399</v>
      </c>
      <c r="H444" s="7" t="s">
        <v>97</v>
      </c>
    </row>
    <row r="445" spans="1:8" x14ac:dyDescent="0.25">
      <c r="A445" s="7" t="s">
        <v>398</v>
      </c>
      <c r="B445" s="7" t="s">
        <v>397</v>
      </c>
      <c r="C445" s="7" t="s">
        <v>227</v>
      </c>
      <c r="D445" s="7" t="s">
        <v>101</v>
      </c>
      <c r="E445" s="7" t="s">
        <v>396</v>
      </c>
      <c r="F445" s="7" t="s">
        <v>290</v>
      </c>
      <c r="G445" s="7" t="s">
        <v>395</v>
      </c>
      <c r="H445" s="7" t="s">
        <v>97</v>
      </c>
    </row>
    <row r="446" spans="1:8" x14ac:dyDescent="0.25">
      <c r="A446" s="7" t="s">
        <v>101</v>
      </c>
      <c r="B446" s="7" t="s">
        <v>394</v>
      </c>
      <c r="C446" s="7" t="s">
        <v>101</v>
      </c>
      <c r="D446" s="7" t="s">
        <v>101</v>
      </c>
      <c r="E446" s="7" t="s">
        <v>101</v>
      </c>
      <c r="F446" s="7" t="s">
        <v>101</v>
      </c>
      <c r="G446" s="7" t="s">
        <v>101</v>
      </c>
      <c r="H446" s="7" t="s">
        <v>101</v>
      </c>
    </row>
    <row r="447" spans="1:8" x14ac:dyDescent="0.25">
      <c r="A447" s="7" t="s">
        <v>101</v>
      </c>
      <c r="B447" s="7" t="s">
        <v>393</v>
      </c>
      <c r="C447" s="7" t="s">
        <v>101</v>
      </c>
      <c r="D447" s="7" t="s">
        <v>101</v>
      </c>
      <c r="E447" s="7" t="s">
        <v>101</v>
      </c>
      <c r="F447" s="7" t="s">
        <v>101</v>
      </c>
      <c r="G447" s="7" t="s">
        <v>101</v>
      </c>
      <c r="H447" s="7" t="s">
        <v>101</v>
      </c>
    </row>
    <row r="448" spans="1:8" x14ac:dyDescent="0.25">
      <c r="A448" s="7" t="s">
        <v>392</v>
      </c>
      <c r="B448" s="7" t="s">
        <v>391</v>
      </c>
      <c r="C448" s="7" t="s">
        <v>183</v>
      </c>
      <c r="D448" s="7" t="s">
        <v>390</v>
      </c>
      <c r="E448" s="7" t="s">
        <v>389</v>
      </c>
      <c r="F448" s="7" t="s">
        <v>182</v>
      </c>
      <c r="G448" s="7" t="s">
        <v>389</v>
      </c>
      <c r="H448" s="7" t="s">
        <v>97</v>
      </c>
    </row>
    <row r="449" spans="1:8" x14ac:dyDescent="0.25">
      <c r="A449" s="7" t="s">
        <v>388</v>
      </c>
      <c r="B449" s="7" t="s">
        <v>387</v>
      </c>
      <c r="C449" s="7" t="s">
        <v>227</v>
      </c>
      <c r="D449" s="7" t="s">
        <v>101</v>
      </c>
      <c r="E449" s="7" t="s">
        <v>224</v>
      </c>
      <c r="F449" s="7" t="s">
        <v>290</v>
      </c>
      <c r="G449" s="7" t="s">
        <v>224</v>
      </c>
      <c r="H449" s="7" t="s">
        <v>97</v>
      </c>
    </row>
    <row r="450" spans="1:8" x14ac:dyDescent="0.25">
      <c r="A450" s="7" t="s">
        <v>386</v>
      </c>
      <c r="B450" s="7" t="s">
        <v>385</v>
      </c>
      <c r="C450" s="7" t="s">
        <v>384</v>
      </c>
      <c r="D450" s="7" t="s">
        <v>383</v>
      </c>
      <c r="E450" s="7" t="s">
        <v>381</v>
      </c>
      <c r="F450" s="7" t="s">
        <v>382</v>
      </c>
      <c r="G450" s="7" t="s">
        <v>381</v>
      </c>
      <c r="H450" s="7" t="s">
        <v>97</v>
      </c>
    </row>
    <row r="451" spans="1:8" x14ac:dyDescent="0.25">
      <c r="A451" s="7" t="s">
        <v>380</v>
      </c>
      <c r="B451" s="7" t="s">
        <v>379</v>
      </c>
      <c r="C451" s="7" t="s">
        <v>227</v>
      </c>
      <c r="D451" s="7" t="s">
        <v>101</v>
      </c>
      <c r="E451" s="7" t="s">
        <v>226</v>
      </c>
      <c r="F451" s="7" t="s">
        <v>290</v>
      </c>
      <c r="G451" s="7" t="s">
        <v>224</v>
      </c>
      <c r="H451" s="7" t="s">
        <v>97</v>
      </c>
    </row>
    <row r="452" spans="1:8" x14ac:dyDescent="0.25">
      <c r="A452" s="7" t="s">
        <v>378</v>
      </c>
      <c r="B452" s="7" t="s">
        <v>377</v>
      </c>
      <c r="C452" s="7" t="s">
        <v>376</v>
      </c>
      <c r="D452" s="7" t="s">
        <v>300</v>
      </c>
      <c r="E452" s="7" t="s">
        <v>374</v>
      </c>
      <c r="F452" s="7" t="s">
        <v>375</v>
      </c>
      <c r="G452" s="7" t="s">
        <v>374</v>
      </c>
      <c r="H452" s="7" t="s">
        <v>97</v>
      </c>
    </row>
    <row r="453" spans="1:8" x14ac:dyDescent="0.25">
      <c r="A453" s="7" t="s">
        <v>373</v>
      </c>
      <c r="B453" s="7" t="s">
        <v>372</v>
      </c>
      <c r="C453" s="7" t="s">
        <v>183</v>
      </c>
      <c r="D453" s="7" t="s">
        <v>371</v>
      </c>
      <c r="E453" s="7" t="s">
        <v>370</v>
      </c>
      <c r="F453" s="7" t="s">
        <v>182</v>
      </c>
      <c r="G453" s="7" t="s">
        <v>370</v>
      </c>
      <c r="H453" s="7" t="s">
        <v>97</v>
      </c>
    </row>
    <row r="454" spans="1:8" x14ac:dyDescent="0.25">
      <c r="A454" s="7" t="s">
        <v>369</v>
      </c>
      <c r="B454" s="7" t="s">
        <v>368</v>
      </c>
      <c r="C454" s="7" t="s">
        <v>349</v>
      </c>
      <c r="D454" s="7" t="s">
        <v>367</v>
      </c>
      <c r="E454" s="7" t="s">
        <v>366</v>
      </c>
      <c r="F454" s="7" t="s">
        <v>346</v>
      </c>
      <c r="G454" s="7" t="s">
        <v>366</v>
      </c>
      <c r="H454" s="7" t="s">
        <v>97</v>
      </c>
    </row>
    <row r="455" spans="1:8" x14ac:dyDescent="0.25">
      <c r="A455" s="7" t="s">
        <v>365</v>
      </c>
      <c r="B455" s="7" t="s">
        <v>364</v>
      </c>
      <c r="C455" s="7" t="s">
        <v>335</v>
      </c>
      <c r="D455" s="7" t="s">
        <v>363</v>
      </c>
      <c r="E455" s="7" t="s">
        <v>362</v>
      </c>
      <c r="F455" s="7" t="s">
        <v>333</v>
      </c>
      <c r="G455" s="7" t="s">
        <v>361</v>
      </c>
      <c r="H455" s="7" t="s">
        <v>97</v>
      </c>
    </row>
    <row r="456" spans="1:8" x14ac:dyDescent="0.25">
      <c r="A456" s="7" t="s">
        <v>360</v>
      </c>
      <c r="B456" s="7" t="s">
        <v>359</v>
      </c>
      <c r="C456" s="7" t="s">
        <v>322</v>
      </c>
      <c r="D456" s="7" t="s">
        <v>358</v>
      </c>
      <c r="E456" s="7" t="s">
        <v>357</v>
      </c>
      <c r="F456" s="7" t="s">
        <v>320</v>
      </c>
      <c r="G456" s="7" t="s">
        <v>357</v>
      </c>
      <c r="H456" s="7" t="s">
        <v>97</v>
      </c>
    </row>
    <row r="457" spans="1:8" x14ac:dyDescent="0.25">
      <c r="A457" s="7" t="s">
        <v>356</v>
      </c>
      <c r="B457" s="7" t="s">
        <v>355</v>
      </c>
      <c r="C457" s="7" t="s">
        <v>354</v>
      </c>
      <c r="D457" s="7" t="s">
        <v>162</v>
      </c>
      <c r="E457" s="7" t="s">
        <v>352</v>
      </c>
      <c r="F457" s="7" t="s">
        <v>353</v>
      </c>
      <c r="G457" s="7" t="s">
        <v>352</v>
      </c>
      <c r="H457" s="7" t="s">
        <v>97</v>
      </c>
    </row>
    <row r="458" spans="1:8" x14ac:dyDescent="0.25">
      <c r="A458" s="7" t="s">
        <v>351</v>
      </c>
      <c r="B458" s="7" t="s">
        <v>350</v>
      </c>
      <c r="C458" s="7" t="s">
        <v>349</v>
      </c>
      <c r="D458" s="7" t="s">
        <v>348</v>
      </c>
      <c r="E458" s="7" t="s">
        <v>347</v>
      </c>
      <c r="F458" s="7" t="s">
        <v>346</v>
      </c>
      <c r="G458" s="7" t="s">
        <v>345</v>
      </c>
      <c r="H458" s="7" t="s">
        <v>97</v>
      </c>
    </row>
    <row r="459" spans="1:8" x14ac:dyDescent="0.25">
      <c r="A459" s="7" t="s">
        <v>344</v>
      </c>
      <c r="B459" s="7" t="s">
        <v>343</v>
      </c>
      <c r="C459" s="7" t="s">
        <v>221</v>
      </c>
      <c r="D459" s="7" t="s">
        <v>342</v>
      </c>
      <c r="E459" s="7" t="s">
        <v>341</v>
      </c>
      <c r="F459" s="7" t="s">
        <v>219</v>
      </c>
      <c r="G459" s="7" t="s">
        <v>341</v>
      </c>
      <c r="H459" s="7" t="s">
        <v>97</v>
      </c>
    </row>
    <row r="460" spans="1:8" x14ac:dyDescent="0.25">
      <c r="A460" s="7" t="s">
        <v>340</v>
      </c>
      <c r="B460" s="7" t="s">
        <v>339</v>
      </c>
      <c r="C460" s="7" t="s">
        <v>233</v>
      </c>
      <c r="D460" s="7" t="s">
        <v>101</v>
      </c>
      <c r="E460" s="7" t="s">
        <v>338</v>
      </c>
      <c r="F460" s="7" t="s">
        <v>231</v>
      </c>
      <c r="G460" s="7" t="s">
        <v>338</v>
      </c>
      <c r="H460" s="7" t="s">
        <v>97</v>
      </c>
    </row>
    <row r="461" spans="1:8" x14ac:dyDescent="0.25">
      <c r="A461" s="7" t="s">
        <v>337</v>
      </c>
      <c r="B461" s="7" t="s">
        <v>336</v>
      </c>
      <c r="C461" s="7" t="s">
        <v>335</v>
      </c>
      <c r="D461" s="7" t="s">
        <v>101</v>
      </c>
      <c r="E461" s="7" t="s">
        <v>334</v>
      </c>
      <c r="F461" s="7" t="s">
        <v>333</v>
      </c>
      <c r="G461" s="7" t="s">
        <v>332</v>
      </c>
      <c r="H461" s="7" t="s">
        <v>97</v>
      </c>
    </row>
    <row r="462" spans="1:8" x14ac:dyDescent="0.25">
      <c r="A462" s="7" t="s">
        <v>331</v>
      </c>
      <c r="B462" s="7" t="s">
        <v>330</v>
      </c>
      <c r="C462" s="7" t="s">
        <v>329</v>
      </c>
      <c r="D462" s="7" t="s">
        <v>101</v>
      </c>
      <c r="E462" s="7" t="s">
        <v>328</v>
      </c>
      <c r="F462" s="7" t="s">
        <v>327</v>
      </c>
      <c r="G462" s="7" t="s">
        <v>326</v>
      </c>
      <c r="H462" s="7" t="s">
        <v>97</v>
      </c>
    </row>
    <row r="463" spans="1:8" x14ac:dyDescent="0.25">
      <c r="A463" s="7" t="s">
        <v>101</v>
      </c>
      <c r="B463" s="7" t="s">
        <v>325</v>
      </c>
      <c r="C463" s="7" t="s">
        <v>101</v>
      </c>
      <c r="D463" s="7" t="s">
        <v>101</v>
      </c>
      <c r="E463" s="7" t="s">
        <v>101</v>
      </c>
      <c r="F463" s="7" t="s">
        <v>101</v>
      </c>
      <c r="G463" s="7" t="s">
        <v>101</v>
      </c>
      <c r="H463" s="7" t="s">
        <v>101</v>
      </c>
    </row>
    <row r="464" spans="1:8" x14ac:dyDescent="0.25">
      <c r="A464" s="7" t="s">
        <v>324</v>
      </c>
      <c r="B464" s="7" t="s">
        <v>323</v>
      </c>
      <c r="C464" s="7" t="s">
        <v>322</v>
      </c>
      <c r="D464" s="7" t="s">
        <v>321</v>
      </c>
      <c r="E464" s="7" t="s">
        <v>319</v>
      </c>
      <c r="F464" s="7" t="s">
        <v>320</v>
      </c>
      <c r="G464" s="7" t="s">
        <v>319</v>
      </c>
      <c r="H464" s="7" t="s">
        <v>97</v>
      </c>
    </row>
    <row r="465" spans="1:8" x14ac:dyDescent="0.25">
      <c r="A465" s="7" t="s">
        <v>318</v>
      </c>
      <c r="B465" s="7" t="s">
        <v>317</v>
      </c>
      <c r="C465" s="7" t="s">
        <v>108</v>
      </c>
      <c r="D465" s="7" t="s">
        <v>316</v>
      </c>
      <c r="E465" s="7" t="s">
        <v>315</v>
      </c>
      <c r="F465" s="7" t="s">
        <v>106</v>
      </c>
      <c r="G465" s="7" t="s">
        <v>315</v>
      </c>
      <c r="H465" s="7" t="s">
        <v>97</v>
      </c>
    </row>
    <row r="466" spans="1:8" x14ac:dyDescent="0.25">
      <c r="A466" s="7" t="s">
        <v>314</v>
      </c>
      <c r="B466" s="7" t="s">
        <v>313</v>
      </c>
      <c r="C466" s="7" t="s">
        <v>312</v>
      </c>
      <c r="D466" s="7" t="s">
        <v>311</v>
      </c>
      <c r="E466" s="7" t="s">
        <v>309</v>
      </c>
      <c r="F466" s="7" t="s">
        <v>310</v>
      </c>
      <c r="G466" s="7" t="s">
        <v>309</v>
      </c>
      <c r="H466" s="7" t="s">
        <v>97</v>
      </c>
    </row>
    <row r="467" spans="1:8" x14ac:dyDescent="0.25">
      <c r="A467" s="7" t="s">
        <v>308</v>
      </c>
      <c r="B467" s="7" t="s">
        <v>307</v>
      </c>
      <c r="C467" s="7" t="s">
        <v>306</v>
      </c>
      <c r="D467" s="7" t="s">
        <v>101</v>
      </c>
      <c r="E467" s="7" t="s">
        <v>305</v>
      </c>
      <c r="F467" s="7" t="s">
        <v>304</v>
      </c>
      <c r="G467" s="7" t="s">
        <v>303</v>
      </c>
      <c r="H467" s="7" t="s">
        <v>97</v>
      </c>
    </row>
    <row r="468" spans="1:8" x14ac:dyDescent="0.25">
      <c r="A468" s="7" t="s">
        <v>302</v>
      </c>
      <c r="B468" s="7" t="s">
        <v>301</v>
      </c>
      <c r="C468" s="7" t="s">
        <v>260</v>
      </c>
      <c r="D468" s="7" t="s">
        <v>300</v>
      </c>
      <c r="E468" s="7" t="s">
        <v>258</v>
      </c>
      <c r="F468" s="7" t="s">
        <v>257</v>
      </c>
      <c r="G468" s="7" t="s">
        <v>299</v>
      </c>
      <c r="H468" s="7" t="s">
        <v>97</v>
      </c>
    </row>
    <row r="469" spans="1:8" x14ac:dyDescent="0.25">
      <c r="A469" s="7" t="s">
        <v>298</v>
      </c>
      <c r="B469" s="7" t="s">
        <v>297</v>
      </c>
      <c r="C469" s="7" t="s">
        <v>296</v>
      </c>
      <c r="D469" s="7" t="s">
        <v>295</v>
      </c>
      <c r="E469" s="7" t="s">
        <v>293</v>
      </c>
      <c r="F469" s="7" t="s">
        <v>294</v>
      </c>
      <c r="G469" s="7" t="s">
        <v>293</v>
      </c>
      <c r="H469" s="7" t="s">
        <v>97</v>
      </c>
    </row>
    <row r="470" spans="1:8" x14ac:dyDescent="0.25">
      <c r="A470" s="7" t="s">
        <v>292</v>
      </c>
      <c r="B470" s="7" t="s">
        <v>291</v>
      </c>
      <c r="C470" s="7" t="s">
        <v>227</v>
      </c>
      <c r="D470" s="7" t="s">
        <v>101</v>
      </c>
      <c r="E470" s="7" t="s">
        <v>226</v>
      </c>
      <c r="F470" s="7" t="s">
        <v>290</v>
      </c>
      <c r="G470" s="7" t="s">
        <v>224</v>
      </c>
      <c r="H470" s="7" t="s">
        <v>97</v>
      </c>
    </row>
    <row r="471" spans="1:8" x14ac:dyDescent="0.25">
      <c r="A471" s="7" t="s">
        <v>289</v>
      </c>
      <c r="B471" s="7" t="s">
        <v>288</v>
      </c>
      <c r="C471" s="7" t="s">
        <v>287</v>
      </c>
      <c r="D471" s="7" t="s">
        <v>253</v>
      </c>
      <c r="E471" s="7" t="s">
        <v>253</v>
      </c>
      <c r="F471" s="7" t="s">
        <v>286</v>
      </c>
      <c r="G471" s="7" t="s">
        <v>253</v>
      </c>
      <c r="H471" s="7" t="s">
        <v>97</v>
      </c>
    </row>
    <row r="472" spans="1:8" x14ac:dyDescent="0.25">
      <c r="A472" s="7" t="s">
        <v>285</v>
      </c>
      <c r="B472" s="7" t="s">
        <v>284</v>
      </c>
      <c r="C472" s="7" t="s">
        <v>283</v>
      </c>
      <c r="D472" s="7" t="s">
        <v>282</v>
      </c>
      <c r="E472" s="7" t="s">
        <v>281</v>
      </c>
      <c r="F472" s="7" t="s">
        <v>146</v>
      </c>
      <c r="G472" s="7" t="s">
        <v>281</v>
      </c>
      <c r="H472" s="7" t="s">
        <v>97</v>
      </c>
    </row>
    <row r="473" spans="1:8" x14ac:dyDescent="0.25">
      <c r="A473" s="7" t="s">
        <v>280</v>
      </c>
      <c r="B473" s="7" t="s">
        <v>279</v>
      </c>
      <c r="C473" s="7" t="s">
        <v>278</v>
      </c>
      <c r="D473" s="7" t="s">
        <v>277</v>
      </c>
      <c r="E473" s="7" t="s">
        <v>275</v>
      </c>
      <c r="F473" s="7" t="s">
        <v>276</v>
      </c>
      <c r="G473" s="7" t="s">
        <v>275</v>
      </c>
      <c r="H473" s="7" t="s">
        <v>97</v>
      </c>
    </row>
    <row r="474" spans="1:8" x14ac:dyDescent="0.25">
      <c r="A474" s="7" t="s">
        <v>274</v>
      </c>
      <c r="B474" s="7" t="s">
        <v>273</v>
      </c>
      <c r="C474" s="7" t="s">
        <v>272</v>
      </c>
      <c r="D474" s="7" t="s">
        <v>271</v>
      </c>
      <c r="E474" s="7" t="s">
        <v>269</v>
      </c>
      <c r="F474" s="7" t="s">
        <v>270</v>
      </c>
      <c r="G474" s="7" t="s">
        <v>269</v>
      </c>
      <c r="H474" s="7" t="s">
        <v>97</v>
      </c>
    </row>
    <row r="475" spans="1:8" x14ac:dyDescent="0.25">
      <c r="A475" s="7" t="s">
        <v>268</v>
      </c>
      <c r="B475" s="7" t="s">
        <v>267</v>
      </c>
      <c r="C475" s="7" t="s">
        <v>260</v>
      </c>
      <c r="D475" s="7" t="s">
        <v>266</v>
      </c>
      <c r="E475" s="7" t="s">
        <v>258</v>
      </c>
      <c r="F475" s="7" t="s">
        <v>257</v>
      </c>
      <c r="G475" s="7" t="s">
        <v>258</v>
      </c>
      <c r="H475" s="7" t="s">
        <v>97</v>
      </c>
    </row>
    <row r="476" spans="1:8" x14ac:dyDescent="0.25">
      <c r="A476" s="7" t="s">
        <v>265</v>
      </c>
      <c r="B476" s="7" t="s">
        <v>264</v>
      </c>
      <c r="C476" s="7" t="s">
        <v>142</v>
      </c>
      <c r="D476" s="7" t="s">
        <v>253</v>
      </c>
      <c r="E476" s="7" t="s">
        <v>139</v>
      </c>
      <c r="F476" s="7" t="s">
        <v>140</v>
      </c>
      <c r="G476" s="7" t="s">
        <v>263</v>
      </c>
      <c r="H476" s="7" t="s">
        <v>97</v>
      </c>
    </row>
    <row r="477" spans="1:8" x14ac:dyDescent="0.25">
      <c r="A477" s="7" t="s">
        <v>262</v>
      </c>
      <c r="B477" s="7" t="s">
        <v>261</v>
      </c>
      <c r="C477" s="7" t="s">
        <v>260</v>
      </c>
      <c r="D477" s="7" t="s">
        <v>259</v>
      </c>
      <c r="E477" s="7" t="s">
        <v>258</v>
      </c>
      <c r="F477" s="7" t="s">
        <v>257</v>
      </c>
      <c r="G477" s="7" t="s">
        <v>256</v>
      </c>
      <c r="H477" s="7" t="s">
        <v>97</v>
      </c>
    </row>
    <row r="478" spans="1:8" x14ac:dyDescent="0.25">
      <c r="A478" s="7" t="s">
        <v>255</v>
      </c>
      <c r="B478" s="7" t="s">
        <v>254</v>
      </c>
      <c r="C478" s="7" t="s">
        <v>192</v>
      </c>
      <c r="D478" s="7" t="s">
        <v>253</v>
      </c>
      <c r="E478" s="7" t="s">
        <v>251</v>
      </c>
      <c r="F478" s="7" t="s">
        <v>252</v>
      </c>
      <c r="G478" s="7" t="s">
        <v>251</v>
      </c>
      <c r="H478" s="7" t="s">
        <v>97</v>
      </c>
    </row>
    <row r="479" spans="1:8" x14ac:dyDescent="0.25">
      <c r="A479" s="7" t="s">
        <v>250</v>
      </c>
      <c r="B479" s="7" t="s">
        <v>249</v>
      </c>
      <c r="C479" s="7" t="s">
        <v>248</v>
      </c>
      <c r="D479" s="7" t="s">
        <v>247</v>
      </c>
      <c r="E479" s="7" t="s">
        <v>242</v>
      </c>
      <c r="F479" s="7" t="s">
        <v>242</v>
      </c>
      <c r="G479" s="7" t="s">
        <v>246</v>
      </c>
      <c r="H479" s="7" t="s">
        <v>97</v>
      </c>
    </row>
    <row r="480" spans="1:8" x14ac:dyDescent="0.25">
      <c r="A480" s="7" t="s">
        <v>245</v>
      </c>
      <c r="B480" s="7" t="s">
        <v>244</v>
      </c>
      <c r="C480" s="7" t="s">
        <v>243</v>
      </c>
      <c r="D480" s="7" t="s">
        <v>162</v>
      </c>
      <c r="E480" s="7" t="s">
        <v>160</v>
      </c>
      <c r="F480" s="7" t="s">
        <v>242</v>
      </c>
      <c r="G480" s="7" t="s">
        <v>241</v>
      </c>
      <c r="H480" s="7" t="s">
        <v>97</v>
      </c>
    </row>
    <row r="481" spans="1:8" x14ac:dyDescent="0.25">
      <c r="A481" s="7" t="s">
        <v>240</v>
      </c>
      <c r="B481" s="7" t="s">
        <v>239</v>
      </c>
      <c r="C481" s="7" t="s">
        <v>221</v>
      </c>
      <c r="D481" s="7" t="s">
        <v>101</v>
      </c>
      <c r="E481" s="7" t="s">
        <v>238</v>
      </c>
      <c r="F481" s="7" t="s">
        <v>219</v>
      </c>
      <c r="G481" s="7" t="s">
        <v>237</v>
      </c>
      <c r="H481" s="7" t="s">
        <v>97</v>
      </c>
    </row>
    <row r="482" spans="1:8" x14ac:dyDescent="0.25">
      <c r="A482" s="7" t="s">
        <v>101</v>
      </c>
      <c r="B482" s="7" t="s">
        <v>236</v>
      </c>
      <c r="C482" s="7" t="s">
        <v>101</v>
      </c>
      <c r="D482" s="7" t="s">
        <v>101</v>
      </c>
      <c r="E482" s="7" t="s">
        <v>101</v>
      </c>
      <c r="F482" s="7" t="s">
        <v>101</v>
      </c>
      <c r="G482" s="7" t="s">
        <v>101</v>
      </c>
      <c r="H482" s="7" t="s">
        <v>101</v>
      </c>
    </row>
    <row r="483" spans="1:8" x14ac:dyDescent="0.25">
      <c r="A483" s="7" t="s">
        <v>235</v>
      </c>
      <c r="B483" s="7" t="s">
        <v>234</v>
      </c>
      <c r="C483" s="7" t="s">
        <v>233</v>
      </c>
      <c r="D483" s="7" t="s">
        <v>232</v>
      </c>
      <c r="E483" s="7" t="s">
        <v>230</v>
      </c>
      <c r="F483" s="7" t="s">
        <v>231</v>
      </c>
      <c r="G483" s="7" t="s">
        <v>230</v>
      </c>
      <c r="H483" s="7" t="s">
        <v>97</v>
      </c>
    </row>
    <row r="484" spans="1:8" x14ac:dyDescent="0.25">
      <c r="A484" s="7" t="s">
        <v>229</v>
      </c>
      <c r="B484" s="7" t="s">
        <v>228</v>
      </c>
      <c r="C484" s="7" t="s">
        <v>227</v>
      </c>
      <c r="D484" s="7" t="s">
        <v>101</v>
      </c>
      <c r="E484" s="7" t="s">
        <v>226</v>
      </c>
      <c r="F484" s="7" t="s">
        <v>225</v>
      </c>
      <c r="G484" s="7" t="s">
        <v>224</v>
      </c>
      <c r="H484" s="7" t="s">
        <v>97</v>
      </c>
    </row>
    <row r="485" spans="1:8" x14ac:dyDescent="0.25">
      <c r="A485" s="7" t="s">
        <v>223</v>
      </c>
      <c r="B485" s="7" t="s">
        <v>222</v>
      </c>
      <c r="C485" s="7" t="s">
        <v>221</v>
      </c>
      <c r="D485" s="7" t="s">
        <v>220</v>
      </c>
      <c r="E485" s="7" t="s">
        <v>218</v>
      </c>
      <c r="F485" s="7" t="s">
        <v>219</v>
      </c>
      <c r="G485" s="7" t="s">
        <v>218</v>
      </c>
      <c r="H485" s="7" t="s">
        <v>97</v>
      </c>
    </row>
    <row r="486" spans="1:8" x14ac:dyDescent="0.25">
      <c r="A486" s="7" t="s">
        <v>217</v>
      </c>
      <c r="B486" s="7" t="s">
        <v>216</v>
      </c>
      <c r="C486" s="7" t="s">
        <v>183</v>
      </c>
      <c r="D486" s="7" t="s">
        <v>101</v>
      </c>
      <c r="E486" s="7" t="s">
        <v>215</v>
      </c>
      <c r="F486" s="7" t="s">
        <v>182</v>
      </c>
      <c r="G486" s="7" t="s">
        <v>214</v>
      </c>
      <c r="H486" s="7" t="s">
        <v>97</v>
      </c>
    </row>
    <row r="487" spans="1:8" x14ac:dyDescent="0.25">
      <c r="A487" s="7" t="s">
        <v>101</v>
      </c>
      <c r="B487" s="7" t="s">
        <v>213</v>
      </c>
      <c r="C487" s="7" t="s">
        <v>101</v>
      </c>
      <c r="D487" s="7" t="s">
        <v>101</v>
      </c>
      <c r="E487" s="7" t="s">
        <v>101</v>
      </c>
      <c r="F487" s="7" t="s">
        <v>101</v>
      </c>
      <c r="G487" s="7" t="s">
        <v>101</v>
      </c>
      <c r="H487" s="7" t="s">
        <v>101</v>
      </c>
    </row>
    <row r="488" spans="1:8" x14ac:dyDescent="0.25">
      <c r="A488" s="7" t="s">
        <v>212</v>
      </c>
      <c r="B488" s="7" t="s">
        <v>211</v>
      </c>
      <c r="C488" s="7" t="s">
        <v>183</v>
      </c>
      <c r="D488" s="7" t="s">
        <v>101</v>
      </c>
      <c r="E488" s="7" t="s">
        <v>182</v>
      </c>
      <c r="F488" s="7" t="s">
        <v>182</v>
      </c>
      <c r="G488" s="7" t="s">
        <v>210</v>
      </c>
      <c r="H488" s="7" t="s">
        <v>97</v>
      </c>
    </row>
    <row r="489" spans="1:8" x14ac:dyDescent="0.25">
      <c r="A489" s="7" t="s">
        <v>101</v>
      </c>
      <c r="B489" s="7" t="s">
        <v>209</v>
      </c>
      <c r="C489" s="7" t="s">
        <v>101</v>
      </c>
      <c r="D489" s="7" t="s">
        <v>101</v>
      </c>
      <c r="E489" s="7" t="s">
        <v>101</v>
      </c>
      <c r="F489" s="7" t="s">
        <v>101</v>
      </c>
      <c r="G489" s="7" t="s">
        <v>101</v>
      </c>
      <c r="H489" s="7" t="s">
        <v>101</v>
      </c>
    </row>
    <row r="490" spans="1:8" x14ac:dyDescent="0.25">
      <c r="A490" s="7" t="s">
        <v>208</v>
      </c>
      <c r="B490" s="7" t="s">
        <v>207</v>
      </c>
      <c r="C490" s="7" t="s">
        <v>206</v>
      </c>
      <c r="D490" s="7" t="s">
        <v>205</v>
      </c>
      <c r="E490" s="7" t="s">
        <v>204</v>
      </c>
      <c r="F490" s="7" t="s">
        <v>122</v>
      </c>
      <c r="G490" s="7" t="s">
        <v>204</v>
      </c>
      <c r="H490" s="7" t="s">
        <v>97</v>
      </c>
    </row>
    <row r="491" spans="1:8" x14ac:dyDescent="0.25">
      <c r="A491" s="7" t="s">
        <v>203</v>
      </c>
      <c r="B491" s="7" t="s">
        <v>202</v>
      </c>
      <c r="C491" s="7" t="s">
        <v>201</v>
      </c>
      <c r="D491" s="7" t="s">
        <v>200</v>
      </c>
      <c r="E491" s="7" t="s">
        <v>198</v>
      </c>
      <c r="F491" s="7" t="s">
        <v>199</v>
      </c>
      <c r="G491" s="7" t="s">
        <v>198</v>
      </c>
      <c r="H491" s="7" t="s">
        <v>97</v>
      </c>
    </row>
    <row r="492" spans="1:8" x14ac:dyDescent="0.25">
      <c r="A492" s="7" t="s">
        <v>197</v>
      </c>
      <c r="B492" s="7" t="s">
        <v>196</v>
      </c>
      <c r="C492" s="7" t="s">
        <v>118</v>
      </c>
      <c r="D492" s="7" t="s">
        <v>141</v>
      </c>
      <c r="E492" s="7" t="s">
        <v>195</v>
      </c>
      <c r="F492" s="7" t="s">
        <v>117</v>
      </c>
      <c r="G492" s="7" t="s">
        <v>195</v>
      </c>
      <c r="H492" s="7" t="s">
        <v>97</v>
      </c>
    </row>
    <row r="493" spans="1:8" x14ac:dyDescent="0.25">
      <c r="A493" s="7" t="s">
        <v>194</v>
      </c>
      <c r="B493" s="7" t="s">
        <v>193</v>
      </c>
      <c r="C493" s="7" t="s">
        <v>192</v>
      </c>
      <c r="D493" s="7" t="s">
        <v>191</v>
      </c>
      <c r="E493" s="7" t="s">
        <v>189</v>
      </c>
      <c r="F493" s="7" t="s">
        <v>190</v>
      </c>
      <c r="G493" s="7" t="s">
        <v>189</v>
      </c>
      <c r="H493" s="7" t="s">
        <v>97</v>
      </c>
    </row>
    <row r="494" spans="1:8" x14ac:dyDescent="0.25">
      <c r="A494" s="7" t="s">
        <v>188</v>
      </c>
      <c r="B494" s="7" t="s">
        <v>187</v>
      </c>
      <c r="C494" s="7" t="s">
        <v>153</v>
      </c>
      <c r="D494" s="7" t="s">
        <v>101</v>
      </c>
      <c r="E494" s="7" t="s">
        <v>152</v>
      </c>
      <c r="F494" s="7" t="s">
        <v>152</v>
      </c>
      <c r="G494" s="7" t="s">
        <v>186</v>
      </c>
      <c r="H494" s="7" t="s">
        <v>97</v>
      </c>
    </row>
    <row r="495" spans="1:8" x14ac:dyDescent="0.25">
      <c r="A495" s="7" t="s">
        <v>185</v>
      </c>
      <c r="B495" s="7" t="s">
        <v>184</v>
      </c>
      <c r="C495" s="7" t="s">
        <v>183</v>
      </c>
      <c r="D495" s="7" t="s">
        <v>101</v>
      </c>
      <c r="E495" s="7" t="s">
        <v>181</v>
      </c>
      <c r="F495" s="7" t="s">
        <v>182</v>
      </c>
      <c r="G495" s="7" t="s">
        <v>181</v>
      </c>
      <c r="H495" s="7" t="s">
        <v>97</v>
      </c>
    </row>
    <row r="496" spans="1:8" x14ac:dyDescent="0.25">
      <c r="A496" s="7" t="s">
        <v>180</v>
      </c>
      <c r="B496" s="7" t="s">
        <v>179</v>
      </c>
      <c r="C496" s="7" t="s">
        <v>102</v>
      </c>
      <c r="D496" s="7" t="s">
        <v>178</v>
      </c>
      <c r="E496" s="7" t="s">
        <v>177</v>
      </c>
      <c r="F496" s="7" t="s">
        <v>112</v>
      </c>
      <c r="G496" s="7" t="s">
        <v>177</v>
      </c>
      <c r="H496" s="7" t="s">
        <v>97</v>
      </c>
    </row>
    <row r="497" spans="1:8" x14ac:dyDescent="0.25">
      <c r="A497" s="7" t="s">
        <v>176</v>
      </c>
      <c r="B497" s="7" t="s">
        <v>175</v>
      </c>
      <c r="C497" s="7" t="s">
        <v>102</v>
      </c>
      <c r="D497" s="7" t="s">
        <v>174</v>
      </c>
      <c r="E497" s="7" t="s">
        <v>107</v>
      </c>
      <c r="F497" s="7" t="s">
        <v>112</v>
      </c>
      <c r="G497" s="7" t="s">
        <v>107</v>
      </c>
      <c r="H497" s="7" t="s">
        <v>97</v>
      </c>
    </row>
    <row r="498" spans="1:8" x14ac:dyDescent="0.25">
      <c r="A498" s="7" t="s">
        <v>173</v>
      </c>
      <c r="B498" s="7" t="s">
        <v>172</v>
      </c>
      <c r="C498" s="7" t="s">
        <v>129</v>
      </c>
      <c r="D498" s="7" t="s">
        <v>171</v>
      </c>
      <c r="E498" s="7" t="s">
        <v>170</v>
      </c>
      <c r="F498" s="7" t="s">
        <v>127</v>
      </c>
      <c r="G498" s="7" t="s">
        <v>170</v>
      </c>
      <c r="H498" s="7" t="s">
        <v>97</v>
      </c>
    </row>
    <row r="499" spans="1:8" x14ac:dyDescent="0.25">
      <c r="A499" s="7" t="s">
        <v>169</v>
      </c>
      <c r="B499" s="7" t="s">
        <v>168</v>
      </c>
      <c r="C499" s="7" t="s">
        <v>102</v>
      </c>
      <c r="D499" s="7" t="s">
        <v>167</v>
      </c>
      <c r="E499" s="7" t="s">
        <v>166</v>
      </c>
      <c r="F499" s="7" t="s">
        <v>112</v>
      </c>
      <c r="G499" s="7" t="s">
        <v>166</v>
      </c>
      <c r="H499" s="7" t="s">
        <v>97</v>
      </c>
    </row>
    <row r="500" spans="1:8" x14ac:dyDescent="0.25">
      <c r="A500" s="7" t="s">
        <v>165</v>
      </c>
      <c r="B500" s="7" t="s">
        <v>164</v>
      </c>
      <c r="C500" s="7" t="s">
        <v>163</v>
      </c>
      <c r="D500" s="7" t="s">
        <v>162</v>
      </c>
      <c r="E500" s="7" t="s">
        <v>160</v>
      </c>
      <c r="F500" s="7" t="s">
        <v>161</v>
      </c>
      <c r="G500" s="7" t="s">
        <v>160</v>
      </c>
      <c r="H500" s="7" t="s">
        <v>97</v>
      </c>
    </row>
    <row r="501" spans="1:8" x14ac:dyDescent="0.25">
      <c r="A501" s="7" t="s">
        <v>159</v>
      </c>
      <c r="B501" s="7" t="s">
        <v>158</v>
      </c>
      <c r="C501" s="7" t="s">
        <v>108</v>
      </c>
      <c r="D501" s="7" t="s">
        <v>157</v>
      </c>
      <c r="E501" s="7" t="s">
        <v>156</v>
      </c>
      <c r="F501" s="7" t="s">
        <v>106</v>
      </c>
      <c r="G501" s="7" t="s">
        <v>156</v>
      </c>
      <c r="H501" s="7" t="s">
        <v>97</v>
      </c>
    </row>
    <row r="502" spans="1:8" x14ac:dyDescent="0.25">
      <c r="A502" s="7" t="s">
        <v>155</v>
      </c>
      <c r="B502" s="7" t="s">
        <v>154</v>
      </c>
      <c r="C502" s="7" t="s">
        <v>153</v>
      </c>
      <c r="D502" s="7" t="s">
        <v>101</v>
      </c>
      <c r="E502" s="7" t="s">
        <v>151</v>
      </c>
      <c r="F502" s="7" t="s">
        <v>152</v>
      </c>
      <c r="G502" s="7" t="s">
        <v>151</v>
      </c>
      <c r="H502" s="7" t="s">
        <v>97</v>
      </c>
    </row>
    <row r="503" spans="1:8" x14ac:dyDescent="0.25">
      <c r="A503" s="7" t="s">
        <v>150</v>
      </c>
      <c r="B503" s="7" t="s">
        <v>149</v>
      </c>
      <c r="C503" s="7" t="s">
        <v>148</v>
      </c>
      <c r="D503" s="7" t="s">
        <v>147</v>
      </c>
      <c r="E503" s="7" t="s">
        <v>145</v>
      </c>
      <c r="F503" s="7" t="s">
        <v>146</v>
      </c>
      <c r="G503" s="7" t="s">
        <v>145</v>
      </c>
      <c r="H503" s="7" t="s">
        <v>97</v>
      </c>
    </row>
    <row r="504" spans="1:8" x14ac:dyDescent="0.25">
      <c r="A504" s="7" t="s">
        <v>144</v>
      </c>
      <c r="B504" s="7" t="s">
        <v>143</v>
      </c>
      <c r="C504" s="7" t="s">
        <v>142</v>
      </c>
      <c r="D504" s="7" t="s">
        <v>141</v>
      </c>
      <c r="E504" s="7" t="s">
        <v>139</v>
      </c>
      <c r="F504" s="7" t="s">
        <v>140</v>
      </c>
      <c r="G504" s="7" t="s">
        <v>139</v>
      </c>
      <c r="H504" s="7" t="s">
        <v>97</v>
      </c>
    </row>
    <row r="505" spans="1:8" x14ac:dyDescent="0.25">
      <c r="A505" s="7" t="s">
        <v>138</v>
      </c>
      <c r="B505" s="7" t="s">
        <v>101</v>
      </c>
      <c r="C505" s="7" t="s">
        <v>101</v>
      </c>
      <c r="D505" s="7" t="s">
        <v>101</v>
      </c>
      <c r="E505" s="7" t="s">
        <v>101</v>
      </c>
      <c r="F505" s="7" t="s">
        <v>101</v>
      </c>
      <c r="G505" s="7" t="s">
        <v>101</v>
      </c>
      <c r="H505" s="7" t="s">
        <v>101</v>
      </c>
    </row>
    <row r="506" spans="1:8" x14ac:dyDescent="0.25">
      <c r="A506" s="7" t="s">
        <v>137</v>
      </c>
      <c r="B506" s="7" t="s">
        <v>136</v>
      </c>
      <c r="C506" s="7" t="s">
        <v>102</v>
      </c>
      <c r="D506" s="7" t="s">
        <v>101</v>
      </c>
      <c r="E506" s="7" t="s">
        <v>113</v>
      </c>
      <c r="F506" s="7" t="s">
        <v>112</v>
      </c>
      <c r="G506" s="7" t="s">
        <v>111</v>
      </c>
      <c r="H506" s="7" t="s">
        <v>97</v>
      </c>
    </row>
    <row r="507" spans="1:8" x14ac:dyDescent="0.25">
      <c r="A507" s="7" t="s">
        <v>135</v>
      </c>
      <c r="B507" s="7" t="s">
        <v>134</v>
      </c>
      <c r="C507" s="7" t="s">
        <v>123</v>
      </c>
      <c r="D507" s="7" t="s">
        <v>101</v>
      </c>
      <c r="E507" s="7" t="s">
        <v>122</v>
      </c>
      <c r="F507" s="7" t="s">
        <v>122</v>
      </c>
      <c r="G507" s="7" t="s">
        <v>121</v>
      </c>
      <c r="H507" s="7" t="s">
        <v>97</v>
      </c>
    </row>
    <row r="508" spans="1:8" x14ac:dyDescent="0.25">
      <c r="A508" s="7" t="s">
        <v>133</v>
      </c>
      <c r="B508" s="7" t="s">
        <v>132</v>
      </c>
      <c r="C508" s="7" t="s">
        <v>129</v>
      </c>
      <c r="D508" s="7" t="s">
        <v>101</v>
      </c>
      <c r="E508" s="7" t="s">
        <v>128</v>
      </c>
      <c r="F508" s="7" t="s">
        <v>127</v>
      </c>
      <c r="G508" s="7" t="s">
        <v>126</v>
      </c>
      <c r="H508" s="7" t="s">
        <v>97</v>
      </c>
    </row>
    <row r="509" spans="1:8" x14ac:dyDescent="0.25">
      <c r="A509" s="7" t="s">
        <v>131</v>
      </c>
      <c r="B509" s="7" t="s">
        <v>130</v>
      </c>
      <c r="C509" s="7" t="s">
        <v>129</v>
      </c>
      <c r="D509" s="7" t="s">
        <v>101</v>
      </c>
      <c r="E509" s="7" t="s">
        <v>128</v>
      </c>
      <c r="F509" s="7" t="s">
        <v>127</v>
      </c>
      <c r="G509" s="7" t="s">
        <v>126</v>
      </c>
      <c r="H509" s="7" t="s">
        <v>97</v>
      </c>
    </row>
    <row r="510" spans="1:8" x14ac:dyDescent="0.25">
      <c r="A510" s="7" t="s">
        <v>125</v>
      </c>
      <c r="B510" s="7" t="s">
        <v>124</v>
      </c>
      <c r="C510" s="7" t="s">
        <v>123</v>
      </c>
      <c r="D510" s="7" t="s">
        <v>101</v>
      </c>
      <c r="E510" s="7" t="s">
        <v>122</v>
      </c>
      <c r="F510" s="7" t="s">
        <v>122</v>
      </c>
      <c r="G510" s="7" t="s">
        <v>121</v>
      </c>
      <c r="H510" s="7" t="s">
        <v>97</v>
      </c>
    </row>
    <row r="511" spans="1:8" x14ac:dyDescent="0.25">
      <c r="A511" s="7" t="s">
        <v>120</v>
      </c>
      <c r="B511" s="7" t="s">
        <v>119</v>
      </c>
      <c r="C511" s="7" t="s">
        <v>118</v>
      </c>
      <c r="D511" s="7" t="s">
        <v>101</v>
      </c>
      <c r="E511" s="7" t="s">
        <v>117</v>
      </c>
      <c r="F511" s="7" t="s">
        <v>117</v>
      </c>
      <c r="G511" s="7" t="s">
        <v>116</v>
      </c>
      <c r="H511" s="7" t="s">
        <v>97</v>
      </c>
    </row>
    <row r="512" spans="1:8" x14ac:dyDescent="0.25">
      <c r="A512" s="7" t="s">
        <v>115</v>
      </c>
      <c r="B512" s="7" t="s">
        <v>114</v>
      </c>
      <c r="C512" s="7" t="s">
        <v>102</v>
      </c>
      <c r="D512" s="7" t="s">
        <v>101</v>
      </c>
      <c r="E512" s="7" t="s">
        <v>113</v>
      </c>
      <c r="F512" s="7" t="s">
        <v>112</v>
      </c>
      <c r="G512" s="7" t="s">
        <v>111</v>
      </c>
      <c r="H512" s="7" t="s">
        <v>97</v>
      </c>
    </row>
    <row r="513" spans="1:8" x14ac:dyDescent="0.25">
      <c r="A513" s="7" t="s">
        <v>110</v>
      </c>
      <c r="B513" s="7" t="s">
        <v>109</v>
      </c>
      <c r="C513" s="7" t="s">
        <v>108</v>
      </c>
      <c r="D513" s="7" t="s">
        <v>107</v>
      </c>
      <c r="E513" s="7" t="s">
        <v>106</v>
      </c>
      <c r="F513" s="7" t="s">
        <v>106</v>
      </c>
      <c r="G513" s="7" t="s">
        <v>105</v>
      </c>
      <c r="H513" s="7" t="s">
        <v>97</v>
      </c>
    </row>
    <row r="514" spans="1:8" x14ac:dyDescent="0.25">
      <c r="A514" s="7" t="s">
        <v>104</v>
      </c>
      <c r="B514" s="7" t="s">
        <v>103</v>
      </c>
      <c r="C514" s="7" t="s">
        <v>102</v>
      </c>
      <c r="D514" s="7" t="s">
        <v>101</v>
      </c>
      <c r="E514" s="7" t="s">
        <v>100</v>
      </c>
      <c r="F514" s="7" t="s">
        <v>99</v>
      </c>
      <c r="G514" s="7" t="s">
        <v>98</v>
      </c>
      <c r="H514" s="7" t="s">
        <v>97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k D A A B Q S w M E F A A C A A g A M o / P T H S r d B q m A A A A + A A A A B I A H A B D b 2 5 m a W c v U G F j a 2 F n Z S 5 4 b W w g o h g A K K A U A A A A A A A A A A A A A A A A A A A A A A A A A A A A h Y + 9 D o I w G E V f h X S n P 8 C A 5 K M M r p K Y E I 1 r U y s 0 Q j G 0 W N 7 N w U f y F S R R 1 M 3 x n p z h 3 M f t D s X U t c F V D V b 3 J k c M U x Q o I / u j N n W O R n c K U 1 R w 2 A p 5 F r U K Z t n Y b L L H H D X O X T J C v P f Y x 7 g f a h J R y s i h 3 F S y U Z 1 A H 1 n / l 0 N t r B N G K s R h / 4 r h E U 5 W O E l j h u O U A V k w l N p 8 l W g u x h T I D 4 T 1 2 L p x U F y Z c F c B W S a Q 9 w v + B F B L A w Q U A A I A C A A y j 8 9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o / P T P N t c g j x A A A A y w E A A B M A H A B G b 3 J t d W x h c y 9 T Z W N 0 a W 9 u M S 5 t I K I Y A C i g F A A A A A A A A A A A A A A A A A A A A A A A A A A A A H X P Q W u D M B Q H 8 L v g d w j Z R S F E d O t W V j z Z 9 d T L U N h h 7 G D T V w 2 Y p J i n r p R + 9 2 W E M Q Z L L n n 8 X s j 7 P w s C p d G k 9 n e + i a M 4 s n 0 7 w p H s 9 q Q k A 2 A c E X d q M 4 0 C n F R 2 5 l s j J g U a k z c 4 8 M p o d L V N a I 9 4 t s 9 Z t i w L P 4 F q e W f m T E i b 7 f Z c 2 J m m 7 H 0 L g 1 Q S Y S w p o 4 x U Z p i U t u W a k R c t z F H q r s y L V c H I 6 2 Q Q a r w M U P 6 W 3 A 3 / S J l P d E e r v t W d S 9 p c z k B d t K Y 9 u D f N 2 G p 7 M q P y n 3 8 3 b e L j s + u V e s 3 d c H Q d g v C J N 0 Z + v A j 4 f c A f A r 4 K + G P A n w K + / u O 3 N I 6 k / n f 9 z R d Q S w E C L Q A U A A I A C A A y j 8 9 M d K t 0 G q Y A A A D 4 A A A A E g A A A A A A A A A A A A A A A A A A A A A A Q 2 9 u Z m l n L 1 B h Y 2 t h Z 2 U u e G 1 s U E s B A i 0 A F A A C A A g A M o / P T A / K 6 a u k A A A A 6 Q A A A B M A A A A A A A A A A A A A A A A A 8 g A A A F t D b 2 5 0 Z W 5 0 X 1 R 5 c G V z X S 5 4 b W x Q S w E C L Q A U A A I A C A A y j 8 9 M 8 2 1 y C P E A A A D L A Q A A E w A A A A A A A A A A A A A A A A D j A Q A A R m 9 y b X V s Y X M v U 2 V j d G l v b j E u b V B L B Q Y A A A A A A w A D A M I A A A A h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M C g A A A A A A A K o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w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G T C I g L z 4 8 R W 5 0 c n k g V H l w Z T 0 i R m l s b F N 0 Y X R 1 c y I g V m F s d W U 9 I n N D b 2 1 w b G V 0 Z S I g L z 4 8 R W 5 0 c n k g V H l w Z T 0 i R m l s b E V y c m 9 y Q 2 9 1 b n Q i I F Z h b H V l P S J s M C I g L z 4 8 R W 5 0 c n k g V H l w Z T 0 i R m l s b E N v d W 5 0 I i B W Y W x 1 Z T 0 i b D U x M y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R X J y b 3 J D b 2 R l I i B W Y W x 1 Z T 0 i c 1 V u a 2 5 v d 2 4 i I C 8 + P E V u d H J 5 I F R 5 c G U 9 I k Z p b G x M Y X N 0 V X B k Y X R l Z C I g V m F s d W U 9 I m Q y M D E 4 L T A 2 L T E 1 V D I x O j Q 3 O j U 4 L j M 2 M z E x N j l a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w v Q 2 h h b m d l Z C B U e X B l L n t D b 2 x 1 b W 4 x L D B 9 J n F 1 b 3 Q 7 L C Z x d W 9 0 O 1 N l Y 3 R p b 2 4 x L 0 Z M L 0 N o Y W 5 n Z W Q g V H l w Z S 5 7 Q 2 9 s d W 1 u M i w x f S Z x d W 9 0 O y w m c X V v d D t T Z W N 0 a W 9 u M S 9 G T C 9 D a G F u Z 2 V k I F R 5 c G U u e 0 N v b H V t b j M s M n 0 m c X V v d D s s J n F 1 b 3 Q 7 U 2 V j d G l v b j E v R k w v Q 2 h h b m d l Z C B U e X B l L n t D b 2 x 1 b W 4 0 L D N 9 J n F 1 b 3 Q 7 L C Z x d W 9 0 O 1 N l Y 3 R p b 2 4 x L 0 Z M L 0 N o Y W 5 n Z W Q g V H l w Z S 5 7 Q 2 9 s d W 1 u N S w 0 f S Z x d W 9 0 O y w m c X V v d D t T Z W N 0 a W 9 u M S 9 G T C 9 D a G F u Z 2 V k I F R 5 c G U u e 0 N v b H V t b j Y s N X 0 m c X V v d D s s J n F 1 b 3 Q 7 U 2 V j d G l v b j E v R k w v Q 2 h h b m d l Z C B U e X B l L n t D b 2 x 1 b W 4 3 L D Z 9 J n F 1 b 3 Q 7 L C Z x d W 9 0 O 1 N l Y 3 R p b 2 4 x L 0 Z M L 0 N o Y W 5 n Z W Q g V H l w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G T C 9 D a G F u Z 2 V k I F R 5 c G U u e 0 N v b H V t b j E s M H 0 m c X V v d D s s J n F 1 b 3 Q 7 U 2 V j d G l v b j E v R k w v Q 2 h h b m d l Z C B U e X B l L n t D b 2 x 1 b W 4 y L D F 9 J n F 1 b 3 Q 7 L C Z x d W 9 0 O 1 N l Y 3 R p b 2 4 x L 0 Z M L 0 N o Y W 5 n Z W Q g V H l w Z S 5 7 Q 2 9 s d W 1 u M y w y f S Z x d W 9 0 O y w m c X V v d D t T Z W N 0 a W 9 u M S 9 G T C 9 D a G F u Z 2 V k I F R 5 c G U u e 0 N v b H V t b j Q s M 3 0 m c X V v d D s s J n F 1 b 3 Q 7 U 2 V j d G l v b j E v R k w v Q 2 h h b m d l Z C B U e X B l L n t D b 2 x 1 b W 4 1 L D R 9 J n F 1 b 3 Q 7 L C Z x d W 9 0 O 1 N l Y 3 R p b 2 4 x L 0 Z M L 0 N o Y W 5 n Z W Q g V H l w Z S 5 7 Q 2 9 s d W 1 u N i w 1 f S Z x d W 9 0 O y w m c X V v d D t T Z W N 0 a W 9 u M S 9 G T C 9 D a G F u Z 2 V k I F R 5 c G U u e 0 N v b H V t b j c s N n 0 m c X V v d D s s J n F 1 b 3 Q 7 U 2 V j d G l v b j E v R k w v Q 2 h h b m d l Z C B U e X B l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T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T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S U y h 5 m a R R S r 6 p C v J B K u 6 k A A A A A A I A A A A A A A N m A A D A A A A A E A A A A A x t N 5 V j C W l g a 6 + j V N I k 8 w w A A A A A B I A A A K A A A A A Q A A A A k U J Y y u g 0 X a 2 r s c m 4 h 5 3 3 u V A A A A D R h P 1 P N y r T z O s i u L n E 8 R r d J X T y 8 s B D B + z + 0 l W O s N W t a J P A 5 d p 2 E m 7 a C 2 M L b F G 5 Z n B 5 s 7 X F L t z S B b Q H 7 S 5 1 o Z 6 T r j L x V l s b Q 4 W V 1 l j 6 v F u s r B Q A A A C w O j U 8 u k 6 9 p O h 5 9 k i L / w y j P g E D 3 w = = < / D a t a M a s h u p > 
</file>

<file path=customXml/itemProps1.xml><?xml version="1.0" encoding="utf-8"?>
<ds:datastoreItem xmlns:ds="http://schemas.openxmlformats.org/officeDocument/2006/customXml" ds:itemID="{486C37D8-1380-4425-9FD1-858318048B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Sea Level Rise</vt:lpstr>
      <vt:lpstr>Coastal Flooding and SLR</vt:lpstr>
      <vt:lpstr>Flood Insurance Claims</vt:lpstr>
      <vt:lpstr>NFIP Communities</vt:lpstr>
      <vt:lpstr>'NFIP Communities'!ExternalData_1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Perkins</dc:creator>
  <cp:lastModifiedBy>Casey Perkins</cp:lastModifiedBy>
  <dcterms:created xsi:type="dcterms:W3CDTF">2018-06-15T18:23:13Z</dcterms:created>
  <dcterms:modified xsi:type="dcterms:W3CDTF">2018-06-15T22:53:28Z</dcterms:modified>
</cp:coreProperties>
</file>