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filterPrivacy="1" defaultThemeVersion="166925"/>
  <workbookProtection workbookAlgorithmName="SHA-512" workbookHashValue="pOAYuHPQJ5hG1ADVTRICgOssQWBGr9Z6QQktYe3lpRfzi+r3wHx7xZjqhnyYO5v/CgfMjGfkbqqdj03HITo8Hg==" workbookSaltValue="NpqnvqLsLm5fOsQyS9CJ7A==" workbookSpinCount="100000" lockStructure="1"/>
  <bookViews>
    <workbookView xWindow="0" yWindow="0" windowWidth="28800" windowHeight="12210"/>
  </bookViews>
  <sheets>
    <sheet name="Interactive Spreadsheet" sheetId="17" r:id="rId1"/>
    <sheet name="Dropdown Selections" sheetId="16" state="hidden" r:id="rId2"/>
    <sheet name="Alachua-Brevard" sheetId="1" r:id="rId3"/>
    <sheet name="Broward-Clay" sheetId="2" r:id="rId4"/>
    <sheet name="Collier-Dixie" sheetId="3" r:id="rId5"/>
    <sheet name="Duval" sheetId="14" r:id="rId6"/>
    <sheet name="Escambia-Gilchrist" sheetId="4" r:id="rId7"/>
    <sheet name="Glades-Hendry" sheetId="5" r:id="rId8"/>
    <sheet name="Hernando-Indian River" sheetId="6" r:id="rId9"/>
    <sheet name="Jackson-Lee" sheetId="18" r:id="rId10"/>
    <sheet name="Leon-Manatee" sheetId="7" r:id="rId11"/>
    <sheet name="Marion-Nassau" sheetId="8" r:id="rId12"/>
    <sheet name="Okaloosa-Palm Beach" sheetId="9" r:id="rId13"/>
    <sheet name="Pasco-Santa Rosa" sheetId="10" r:id="rId14"/>
    <sheet name="Sarasota-Sumter" sheetId="11" r:id="rId15"/>
    <sheet name="Suwannee-Wakulla" sheetId="12" r:id="rId16"/>
    <sheet name="Walton-Washington" sheetId="13" r:id="rId17"/>
  </sheets>
  <definedNames>
    <definedName name="_xlnm.Print_Area" localSheetId="0">'Interactive Spreadsheet'!$A$1:$M$74</definedName>
    <definedName name="_xlnm.Print_Titles" localSheetId="0">'Interactive Spreadsheet'!$1:$6</definedName>
  </definedNames>
  <calcPr calcId="171027"/>
  <fileRecoveryPr autoRecover="0"/>
</workbook>
</file>

<file path=xl/calcChain.xml><?xml version="1.0" encoding="utf-8"?>
<calcChain xmlns="http://schemas.openxmlformats.org/spreadsheetml/2006/main">
  <c r="D40" i="17" l="1"/>
  <c r="E40" i="17"/>
  <c r="F40" i="17"/>
  <c r="G40" i="17"/>
  <c r="H40" i="17"/>
  <c r="I40" i="17"/>
  <c r="J40" i="17"/>
  <c r="K40" i="17"/>
  <c r="L40" i="17"/>
  <c r="C40" i="17"/>
  <c r="C42" i="17"/>
  <c r="G54" i="18"/>
  <c r="G53" i="18"/>
  <c r="G52" i="18"/>
  <c r="G51" i="18"/>
  <c r="G50" i="18"/>
  <c r="G49" i="18"/>
  <c r="G48" i="18"/>
  <c r="G47" i="18"/>
  <c r="G46" i="18"/>
  <c r="G45" i="18"/>
  <c r="G44" i="18"/>
  <c r="D38" i="17"/>
  <c r="E38" i="17"/>
  <c r="F38" i="17"/>
  <c r="G38" i="17"/>
  <c r="H38" i="17"/>
  <c r="I38" i="17"/>
  <c r="J38" i="17"/>
  <c r="K38" i="17"/>
  <c r="L38" i="17"/>
  <c r="D39" i="17"/>
  <c r="E39" i="17"/>
  <c r="F39" i="17"/>
  <c r="G39" i="17"/>
  <c r="H39" i="17"/>
  <c r="I39" i="17"/>
  <c r="J39" i="17"/>
  <c r="K39" i="17"/>
  <c r="L39" i="17"/>
  <c r="D41" i="17"/>
  <c r="E41" i="17"/>
  <c r="F41" i="17"/>
  <c r="G41" i="17"/>
  <c r="H41" i="17"/>
  <c r="I41" i="17"/>
  <c r="J41" i="17"/>
  <c r="K41" i="17"/>
  <c r="L41" i="17"/>
  <c r="D42" i="17"/>
  <c r="E42" i="17"/>
  <c r="F42" i="17"/>
  <c r="G42" i="17"/>
  <c r="H42" i="17"/>
  <c r="I42" i="17"/>
  <c r="J42" i="17"/>
  <c r="K42" i="17"/>
  <c r="L42" i="17"/>
  <c r="D43" i="17"/>
  <c r="E43" i="17"/>
  <c r="F43" i="17"/>
  <c r="G43" i="17"/>
  <c r="H43" i="17"/>
  <c r="I43" i="17"/>
  <c r="J43" i="17"/>
  <c r="K43" i="17"/>
  <c r="L43" i="17"/>
  <c r="D44" i="17"/>
  <c r="E44" i="17"/>
  <c r="F44" i="17"/>
  <c r="G44" i="17"/>
  <c r="H44" i="17"/>
  <c r="I44" i="17"/>
  <c r="J44" i="17"/>
  <c r="K44" i="17"/>
  <c r="L44" i="17"/>
  <c r="D45" i="17"/>
  <c r="E45" i="17"/>
  <c r="F45" i="17"/>
  <c r="G45" i="17"/>
  <c r="H45" i="17"/>
  <c r="I45" i="17"/>
  <c r="J45" i="17"/>
  <c r="K45" i="17"/>
  <c r="L45" i="17"/>
  <c r="D46" i="17"/>
  <c r="E46" i="17"/>
  <c r="F46" i="17"/>
  <c r="G46" i="17"/>
  <c r="H46" i="17"/>
  <c r="I46" i="17"/>
  <c r="J46" i="17"/>
  <c r="K46" i="17"/>
  <c r="L46" i="17"/>
  <c r="D47" i="17"/>
  <c r="E47" i="17"/>
  <c r="F47" i="17"/>
  <c r="G47" i="17"/>
  <c r="H47" i="17"/>
  <c r="I47" i="17"/>
  <c r="J47" i="17"/>
  <c r="K47" i="17"/>
  <c r="L47" i="17"/>
  <c r="D48" i="17"/>
  <c r="E48" i="17"/>
  <c r="F48" i="17"/>
  <c r="G48" i="17"/>
  <c r="H48" i="17"/>
  <c r="I48" i="17"/>
  <c r="J48" i="17"/>
  <c r="K48" i="17"/>
  <c r="L48" i="17"/>
  <c r="D49" i="17"/>
  <c r="E49" i="17"/>
  <c r="F49" i="17"/>
  <c r="G49" i="17"/>
  <c r="H49" i="17"/>
  <c r="I49" i="17"/>
  <c r="J49" i="17"/>
  <c r="K49" i="17"/>
  <c r="L49" i="17"/>
  <c r="D50" i="17"/>
  <c r="E50" i="17"/>
  <c r="F50" i="17"/>
  <c r="G50" i="17"/>
  <c r="H50" i="17"/>
  <c r="I50" i="17"/>
  <c r="J50" i="17"/>
  <c r="K50" i="17"/>
  <c r="L50" i="17"/>
  <c r="D51" i="17"/>
  <c r="E51" i="17"/>
  <c r="F51" i="17"/>
  <c r="G51" i="17"/>
  <c r="H51" i="17"/>
  <c r="I51" i="17"/>
  <c r="J51" i="17"/>
  <c r="K51" i="17"/>
  <c r="L51" i="17"/>
  <c r="D52" i="17"/>
  <c r="E52" i="17"/>
  <c r="F52" i="17"/>
  <c r="G52" i="17"/>
  <c r="H52" i="17"/>
  <c r="I52" i="17"/>
  <c r="J52" i="17"/>
  <c r="K52" i="17"/>
  <c r="L52" i="17"/>
  <c r="D53" i="17"/>
  <c r="E53" i="17"/>
  <c r="F53" i="17"/>
  <c r="G53" i="17"/>
  <c r="H53" i="17"/>
  <c r="I53" i="17"/>
  <c r="J53" i="17"/>
  <c r="K53" i="17"/>
  <c r="L53" i="17"/>
  <c r="D54" i="17"/>
  <c r="E54" i="17"/>
  <c r="F54" i="17"/>
  <c r="G54" i="17"/>
  <c r="H54" i="17"/>
  <c r="I54" i="17"/>
  <c r="J54" i="17"/>
  <c r="K54" i="17"/>
  <c r="L54" i="17"/>
  <c r="D55" i="17"/>
  <c r="E55" i="17"/>
  <c r="F55" i="17"/>
  <c r="G55" i="17"/>
  <c r="H55" i="17"/>
  <c r="I55" i="17"/>
  <c r="J55" i="17"/>
  <c r="K55" i="17"/>
  <c r="L55" i="17"/>
  <c r="D56" i="17"/>
  <c r="E56" i="17"/>
  <c r="F56" i="17"/>
  <c r="G56" i="17"/>
  <c r="H56" i="17"/>
  <c r="I56" i="17"/>
  <c r="J56" i="17"/>
  <c r="K56" i="17"/>
  <c r="L56" i="17"/>
  <c r="D57" i="17"/>
  <c r="E57" i="17"/>
  <c r="F57" i="17"/>
  <c r="G57" i="17"/>
  <c r="H57" i="17"/>
  <c r="I57" i="17"/>
  <c r="J57" i="17"/>
  <c r="K57" i="17"/>
  <c r="L57" i="17"/>
  <c r="D58" i="17"/>
  <c r="E58" i="17"/>
  <c r="F58" i="17"/>
  <c r="G58" i="17"/>
  <c r="H58" i="17"/>
  <c r="I58" i="17"/>
  <c r="J58" i="17"/>
  <c r="K58" i="17"/>
  <c r="L58" i="17"/>
  <c r="D59" i="17"/>
  <c r="E59" i="17"/>
  <c r="F59" i="17"/>
  <c r="G59" i="17"/>
  <c r="H59" i="17"/>
  <c r="I59" i="17"/>
  <c r="J59" i="17"/>
  <c r="K59" i="17"/>
  <c r="L59" i="17"/>
  <c r="D60" i="17"/>
  <c r="E60" i="17"/>
  <c r="F60" i="17"/>
  <c r="G60" i="17"/>
  <c r="H60" i="17"/>
  <c r="I60" i="17"/>
  <c r="J60" i="17"/>
  <c r="K60" i="17"/>
  <c r="L60" i="17"/>
  <c r="D61" i="17"/>
  <c r="E61" i="17"/>
  <c r="F61" i="17"/>
  <c r="G61" i="17"/>
  <c r="H61" i="17"/>
  <c r="I61" i="17"/>
  <c r="J61" i="17"/>
  <c r="K61" i="17"/>
  <c r="L61" i="17"/>
  <c r="D62" i="17"/>
  <c r="E62" i="17"/>
  <c r="F62" i="17"/>
  <c r="G62" i="17"/>
  <c r="H62" i="17"/>
  <c r="I62" i="17"/>
  <c r="J62" i="17"/>
  <c r="K62" i="17"/>
  <c r="L62" i="17"/>
  <c r="D63" i="17"/>
  <c r="E63" i="17"/>
  <c r="F63" i="17"/>
  <c r="G63" i="17"/>
  <c r="H63" i="17"/>
  <c r="I63" i="17"/>
  <c r="J63" i="17"/>
  <c r="K63" i="17"/>
  <c r="L63" i="17"/>
  <c r="D64" i="17"/>
  <c r="E64" i="17"/>
  <c r="F64" i="17"/>
  <c r="G64" i="17"/>
  <c r="H64" i="17"/>
  <c r="I64" i="17"/>
  <c r="J64" i="17"/>
  <c r="K64" i="17"/>
  <c r="L64" i="17"/>
  <c r="D65" i="17"/>
  <c r="E65" i="17"/>
  <c r="F65" i="17"/>
  <c r="G65" i="17"/>
  <c r="H65" i="17"/>
  <c r="I65" i="17"/>
  <c r="J65" i="17"/>
  <c r="K65" i="17"/>
  <c r="L65" i="17"/>
  <c r="D66" i="17"/>
  <c r="E66" i="17"/>
  <c r="F66" i="17"/>
  <c r="G66" i="17"/>
  <c r="H66" i="17"/>
  <c r="I66" i="17"/>
  <c r="J66" i="17"/>
  <c r="K66" i="17"/>
  <c r="L66" i="17"/>
  <c r="D67" i="17"/>
  <c r="E67" i="17"/>
  <c r="F67" i="17"/>
  <c r="G67" i="17"/>
  <c r="H67" i="17"/>
  <c r="I67" i="17"/>
  <c r="J67" i="17"/>
  <c r="K67" i="17"/>
  <c r="L67" i="17"/>
  <c r="D68" i="17"/>
  <c r="E68" i="17"/>
  <c r="F68" i="17"/>
  <c r="G68" i="17"/>
  <c r="H68" i="17"/>
  <c r="I68" i="17"/>
  <c r="J68" i="17"/>
  <c r="K68" i="17"/>
  <c r="L68" i="17"/>
  <c r="D69" i="17"/>
  <c r="E69" i="17"/>
  <c r="F69" i="17"/>
  <c r="G69" i="17"/>
  <c r="H69" i="17"/>
  <c r="I69" i="17"/>
  <c r="J69" i="17"/>
  <c r="K69" i="17"/>
  <c r="L69" i="17"/>
  <c r="D70" i="17"/>
  <c r="E70" i="17"/>
  <c r="F70" i="17"/>
  <c r="G70" i="17"/>
  <c r="H70" i="17"/>
  <c r="I70" i="17"/>
  <c r="J70" i="17"/>
  <c r="K70" i="17"/>
  <c r="L70" i="17"/>
  <c r="D71" i="17"/>
  <c r="E71" i="17"/>
  <c r="F71" i="17"/>
  <c r="G71" i="17"/>
  <c r="H71" i="17"/>
  <c r="I71" i="17"/>
  <c r="J71" i="17"/>
  <c r="K71" i="17"/>
  <c r="L71" i="17"/>
  <c r="D72" i="17"/>
  <c r="E72" i="17"/>
  <c r="F72" i="17"/>
  <c r="G72" i="17"/>
  <c r="H72" i="17"/>
  <c r="I72" i="17"/>
  <c r="J72" i="17"/>
  <c r="K72" i="17"/>
  <c r="L72" i="17"/>
  <c r="D73" i="17"/>
  <c r="E73" i="17"/>
  <c r="F73" i="17"/>
  <c r="G73" i="17"/>
  <c r="H73" i="17"/>
  <c r="I73" i="17"/>
  <c r="J73" i="17"/>
  <c r="K73" i="17"/>
  <c r="L73" i="17"/>
  <c r="D22" i="17"/>
  <c r="E22" i="17"/>
  <c r="F22" i="17"/>
  <c r="G22" i="17"/>
  <c r="H22" i="17"/>
  <c r="I22" i="17"/>
  <c r="J22" i="17"/>
  <c r="K22" i="17"/>
  <c r="L22" i="17"/>
  <c r="C22" i="17"/>
  <c r="C73" i="17"/>
  <c r="C72" i="17"/>
  <c r="C71" i="17"/>
  <c r="C70" i="17"/>
  <c r="C69" i="17"/>
  <c r="C68" i="17"/>
  <c r="C67" i="17"/>
  <c r="C66" i="17"/>
  <c r="C65" i="17"/>
  <c r="C64" i="17"/>
  <c r="C62" i="17"/>
  <c r="C61" i="17"/>
  <c r="C63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D19" i="17"/>
  <c r="E19" i="17"/>
  <c r="F19" i="17"/>
  <c r="G19" i="17"/>
  <c r="H19" i="17"/>
  <c r="I19" i="17"/>
  <c r="J19" i="17"/>
  <c r="K19" i="17"/>
  <c r="L19" i="17"/>
  <c r="C19" i="17"/>
  <c r="C47" i="17"/>
  <c r="C46" i="17"/>
  <c r="C45" i="17"/>
  <c r="C44" i="17"/>
  <c r="C43" i="17"/>
  <c r="C41" i="17"/>
  <c r="C39" i="17"/>
  <c r="C38" i="17"/>
  <c r="D28" i="17"/>
  <c r="E28" i="17"/>
  <c r="F28" i="17"/>
  <c r="G28" i="17"/>
  <c r="H28" i="17"/>
  <c r="I28" i="17"/>
  <c r="J28" i="17"/>
  <c r="K28" i="17"/>
  <c r="L28" i="17"/>
  <c r="D29" i="17"/>
  <c r="E29" i="17"/>
  <c r="F29" i="17"/>
  <c r="G29" i="17"/>
  <c r="H29" i="17"/>
  <c r="I29" i="17"/>
  <c r="J29" i="17"/>
  <c r="K29" i="17"/>
  <c r="L29" i="17"/>
  <c r="D30" i="17"/>
  <c r="E30" i="17"/>
  <c r="F30" i="17"/>
  <c r="G30" i="17"/>
  <c r="H30" i="17"/>
  <c r="I30" i="17"/>
  <c r="J30" i="17"/>
  <c r="K30" i="17"/>
  <c r="L30" i="17"/>
  <c r="D31" i="17"/>
  <c r="E31" i="17"/>
  <c r="F31" i="17"/>
  <c r="G31" i="17"/>
  <c r="H31" i="17"/>
  <c r="I31" i="17"/>
  <c r="J31" i="17"/>
  <c r="K31" i="17"/>
  <c r="L31" i="17"/>
  <c r="D32" i="17"/>
  <c r="E32" i="17"/>
  <c r="F32" i="17"/>
  <c r="G32" i="17"/>
  <c r="H32" i="17"/>
  <c r="I32" i="17"/>
  <c r="J32" i="17"/>
  <c r="K32" i="17"/>
  <c r="L32" i="17"/>
  <c r="D33" i="17"/>
  <c r="E33" i="17"/>
  <c r="F33" i="17"/>
  <c r="G33" i="17"/>
  <c r="H33" i="17"/>
  <c r="I33" i="17"/>
  <c r="J33" i="17"/>
  <c r="K33" i="17"/>
  <c r="L33" i="17"/>
  <c r="D34" i="17"/>
  <c r="E34" i="17"/>
  <c r="F34" i="17"/>
  <c r="G34" i="17"/>
  <c r="H34" i="17"/>
  <c r="I34" i="17"/>
  <c r="J34" i="17"/>
  <c r="K34" i="17"/>
  <c r="L34" i="17"/>
  <c r="D35" i="17"/>
  <c r="E35" i="17"/>
  <c r="F35" i="17"/>
  <c r="G35" i="17"/>
  <c r="H35" i="17"/>
  <c r="I35" i="17"/>
  <c r="J35" i="17"/>
  <c r="K35" i="17"/>
  <c r="L35" i="17"/>
  <c r="D36" i="17"/>
  <c r="E36" i="17"/>
  <c r="F36" i="17"/>
  <c r="G36" i="17"/>
  <c r="H36" i="17"/>
  <c r="I36" i="17"/>
  <c r="J36" i="17"/>
  <c r="K36" i="17"/>
  <c r="L36" i="17"/>
  <c r="D37" i="17"/>
  <c r="E37" i="17"/>
  <c r="F37" i="17"/>
  <c r="G37" i="17"/>
  <c r="H37" i="17"/>
  <c r="I37" i="17"/>
  <c r="J37" i="17"/>
  <c r="K37" i="17"/>
  <c r="L37" i="17"/>
  <c r="C37" i="17"/>
  <c r="C36" i="17"/>
  <c r="C35" i="17"/>
  <c r="C34" i="17"/>
  <c r="C33" i="17"/>
  <c r="C32" i="17"/>
  <c r="C31" i="17"/>
  <c r="C30" i="17"/>
  <c r="C29" i="17"/>
  <c r="C28" i="17"/>
  <c r="D27" i="17" l="1"/>
  <c r="E27" i="17"/>
  <c r="F27" i="17"/>
  <c r="G27" i="17"/>
  <c r="H27" i="17"/>
  <c r="I27" i="17"/>
  <c r="J27" i="17"/>
  <c r="K27" i="17"/>
  <c r="L27" i="17"/>
  <c r="C27" i="17"/>
  <c r="D26" i="17"/>
  <c r="E26" i="17"/>
  <c r="F26" i="17"/>
  <c r="G26" i="17"/>
  <c r="H26" i="17"/>
  <c r="I26" i="17"/>
  <c r="J26" i="17"/>
  <c r="K26" i="17"/>
  <c r="L26" i="17"/>
  <c r="C26" i="17"/>
  <c r="D25" i="17"/>
  <c r="E25" i="17"/>
  <c r="F25" i="17"/>
  <c r="G25" i="17"/>
  <c r="H25" i="17"/>
  <c r="I25" i="17"/>
  <c r="J25" i="17"/>
  <c r="K25" i="17"/>
  <c r="L25" i="17"/>
  <c r="C25" i="17"/>
  <c r="D24" i="17"/>
  <c r="E24" i="17"/>
  <c r="F24" i="17"/>
  <c r="G24" i="17"/>
  <c r="H24" i="17"/>
  <c r="I24" i="17"/>
  <c r="J24" i="17"/>
  <c r="K24" i="17"/>
  <c r="L24" i="17"/>
  <c r="C24" i="17"/>
  <c r="D23" i="17"/>
  <c r="E23" i="17"/>
  <c r="F23" i="17"/>
  <c r="G23" i="17"/>
  <c r="H23" i="17"/>
  <c r="I23" i="17"/>
  <c r="J23" i="17"/>
  <c r="K23" i="17"/>
  <c r="L23" i="17"/>
  <c r="C23" i="17"/>
  <c r="D21" i="17"/>
  <c r="E21" i="17"/>
  <c r="F21" i="17"/>
  <c r="G21" i="17"/>
  <c r="H21" i="17"/>
  <c r="I21" i="17"/>
  <c r="J21" i="17"/>
  <c r="K21" i="17"/>
  <c r="L21" i="17"/>
  <c r="C21" i="17"/>
  <c r="D20" i="17"/>
  <c r="E20" i="17"/>
  <c r="F20" i="17"/>
  <c r="G20" i="17"/>
  <c r="H20" i="17"/>
  <c r="I20" i="17"/>
  <c r="J20" i="17"/>
  <c r="K20" i="17"/>
  <c r="L20" i="17"/>
  <c r="C20" i="17"/>
  <c r="D18" i="17"/>
  <c r="E18" i="17"/>
  <c r="F18" i="17"/>
  <c r="G18" i="17"/>
  <c r="H18" i="17"/>
  <c r="I18" i="17"/>
  <c r="J18" i="17"/>
  <c r="K18" i="17"/>
  <c r="L18" i="17"/>
  <c r="C18" i="17"/>
  <c r="C17" i="17"/>
  <c r="D17" i="17"/>
  <c r="E17" i="17"/>
  <c r="F17" i="17"/>
  <c r="G17" i="17"/>
  <c r="H17" i="17"/>
  <c r="I17" i="17"/>
  <c r="J17" i="17"/>
  <c r="K17" i="17"/>
  <c r="L17" i="17"/>
  <c r="C16" i="17"/>
  <c r="D16" i="17"/>
  <c r="E16" i="17"/>
  <c r="F16" i="17"/>
  <c r="G16" i="17"/>
  <c r="H16" i="17"/>
  <c r="I16" i="17"/>
  <c r="J16" i="17"/>
  <c r="K16" i="17"/>
  <c r="L16" i="17"/>
  <c r="D15" i="17"/>
  <c r="E15" i="17"/>
  <c r="F15" i="17"/>
  <c r="G15" i="17"/>
  <c r="H15" i="17"/>
  <c r="I15" i="17"/>
  <c r="J15" i="17"/>
  <c r="K15" i="17"/>
  <c r="L15" i="17"/>
  <c r="C15" i="17"/>
  <c r="D14" i="17"/>
  <c r="E14" i="17"/>
  <c r="F14" i="17"/>
  <c r="G14" i="17"/>
  <c r="H14" i="17"/>
  <c r="I14" i="17"/>
  <c r="J14" i="17"/>
  <c r="K14" i="17"/>
  <c r="L14" i="17"/>
  <c r="C14" i="17"/>
  <c r="C13" i="17"/>
  <c r="D13" i="17"/>
  <c r="E13" i="17"/>
  <c r="F13" i="17"/>
  <c r="G13" i="17"/>
  <c r="H13" i="17"/>
  <c r="I13" i="17"/>
  <c r="J13" i="17"/>
  <c r="K13" i="17"/>
  <c r="L13" i="17"/>
  <c r="C12" i="17"/>
  <c r="D12" i="17"/>
  <c r="E12" i="17"/>
  <c r="F12" i="17"/>
  <c r="G12" i="17"/>
  <c r="H12" i="17"/>
  <c r="I12" i="17"/>
  <c r="J12" i="17"/>
  <c r="K12" i="17"/>
  <c r="L12" i="17"/>
  <c r="C7" i="17"/>
  <c r="D11" i="17"/>
  <c r="E11" i="17"/>
  <c r="F11" i="17"/>
  <c r="G11" i="17"/>
  <c r="H11" i="17"/>
  <c r="I11" i="17"/>
  <c r="J11" i="17"/>
  <c r="K11" i="17"/>
  <c r="L11" i="17"/>
  <c r="C11" i="17"/>
  <c r="C10" i="17"/>
  <c r="D10" i="17"/>
  <c r="E10" i="17"/>
  <c r="F10" i="17"/>
  <c r="G10" i="17"/>
  <c r="H10" i="17"/>
  <c r="I10" i="17"/>
  <c r="J10" i="17"/>
  <c r="K10" i="17"/>
  <c r="L10" i="17"/>
  <c r="C9" i="17"/>
  <c r="D9" i="17"/>
  <c r="E9" i="17"/>
  <c r="F9" i="17"/>
  <c r="G9" i="17"/>
  <c r="H9" i="17"/>
  <c r="I9" i="17"/>
  <c r="J9" i="17"/>
  <c r="K9" i="17"/>
  <c r="L9" i="17"/>
  <c r="C8" i="17"/>
  <c r="D8" i="17"/>
  <c r="E8" i="17"/>
  <c r="F8" i="17"/>
  <c r="G8" i="17"/>
  <c r="H8" i="17"/>
  <c r="I8" i="17"/>
  <c r="J8" i="17"/>
  <c r="K8" i="17"/>
  <c r="L8" i="17"/>
  <c r="I7" i="17"/>
  <c r="J7" i="17"/>
  <c r="K7" i="17"/>
  <c r="L7" i="17"/>
  <c r="D7" i="17"/>
  <c r="E7" i="17"/>
  <c r="F7" i="17"/>
  <c r="G7" i="17"/>
  <c r="H7" i="17"/>
  <c r="G49" i="1"/>
  <c r="C74" i="17" l="1"/>
  <c r="G17" i="14"/>
  <c r="G16" i="14"/>
  <c r="G15" i="14"/>
  <c r="G14" i="14"/>
  <c r="G13" i="14"/>
  <c r="G12" i="14"/>
  <c r="G11" i="14"/>
  <c r="G10" i="14"/>
  <c r="G9" i="14"/>
  <c r="G8" i="14"/>
  <c r="G7" i="14"/>
  <c r="G19" i="13"/>
  <c r="G18" i="13"/>
  <c r="G17" i="13"/>
  <c r="G16" i="13"/>
  <c r="G13" i="13"/>
  <c r="G12" i="13"/>
  <c r="G11" i="13"/>
  <c r="G10" i="13"/>
  <c r="G9" i="13"/>
  <c r="G8" i="13"/>
  <c r="G7" i="13"/>
  <c r="G50" i="12"/>
  <c r="G49" i="12"/>
  <c r="G48" i="12"/>
  <c r="G47" i="12"/>
  <c r="G46" i="12"/>
  <c r="G45" i="12"/>
  <c r="G42" i="12"/>
  <c r="G41" i="12"/>
  <c r="G40" i="12"/>
  <c r="G39" i="12"/>
  <c r="G38" i="12"/>
  <c r="G37" i="12"/>
  <c r="G36" i="12"/>
  <c r="G35" i="12"/>
  <c r="G34" i="12"/>
  <c r="G31" i="12"/>
  <c r="G30" i="12"/>
  <c r="G29" i="12"/>
  <c r="G28" i="12"/>
  <c r="G27" i="12"/>
  <c r="G24" i="12"/>
  <c r="G23" i="12"/>
  <c r="G22" i="12"/>
  <c r="G21" i="12"/>
  <c r="G20" i="12"/>
  <c r="G19" i="12"/>
  <c r="G18" i="12"/>
  <c r="G17" i="12"/>
  <c r="G16" i="12"/>
  <c r="G15" i="12"/>
  <c r="G12" i="12"/>
  <c r="G11" i="12"/>
  <c r="G10" i="12"/>
  <c r="G9" i="12"/>
  <c r="G8" i="12"/>
  <c r="G7" i="12"/>
  <c r="G55" i="11"/>
  <c r="G54" i="11"/>
  <c r="G53" i="11"/>
  <c r="G52" i="11"/>
  <c r="G51" i="11"/>
  <c r="G48" i="11"/>
  <c r="G47" i="11"/>
  <c r="G46" i="11"/>
  <c r="G45" i="11"/>
  <c r="G44" i="11"/>
  <c r="G43" i="11"/>
  <c r="G42" i="11"/>
  <c r="G41" i="11"/>
  <c r="G40" i="11"/>
  <c r="G39" i="11"/>
  <c r="G36" i="11"/>
  <c r="G35" i="11"/>
  <c r="G34" i="11"/>
  <c r="G33" i="11"/>
  <c r="G32" i="11"/>
  <c r="G31" i="11"/>
  <c r="G30" i="11"/>
  <c r="G29" i="11"/>
  <c r="G28" i="11"/>
  <c r="G25" i="11"/>
  <c r="G24" i="11"/>
  <c r="G23" i="11"/>
  <c r="G22" i="11"/>
  <c r="G21" i="11"/>
  <c r="G20" i="11"/>
  <c r="G19" i="11"/>
  <c r="G18" i="11"/>
  <c r="G17" i="11"/>
  <c r="G14" i="11"/>
  <c r="G13" i="11"/>
  <c r="G12" i="11"/>
  <c r="G11" i="11"/>
  <c r="G10" i="11"/>
  <c r="G9" i="11"/>
  <c r="G8" i="11"/>
  <c r="G7" i="11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3" i="10"/>
  <c r="G62" i="10"/>
  <c r="G61" i="10"/>
  <c r="G60" i="10"/>
  <c r="G59" i="10"/>
  <c r="G58" i="10"/>
  <c r="G57" i="10"/>
  <c r="G56" i="10"/>
  <c r="G55" i="10"/>
  <c r="G54" i="10"/>
  <c r="G51" i="10"/>
  <c r="G50" i="10"/>
  <c r="G49" i="10"/>
  <c r="G48" i="10"/>
  <c r="G47" i="10"/>
  <c r="G46" i="10"/>
  <c r="G45" i="10"/>
  <c r="G44" i="10"/>
  <c r="G41" i="10"/>
  <c r="G40" i="10"/>
  <c r="G39" i="10"/>
  <c r="G38" i="10"/>
  <c r="G37" i="10"/>
  <c r="G36" i="10"/>
  <c r="G35" i="10"/>
  <c r="G34" i="10"/>
  <c r="G33" i="10"/>
  <c r="G32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9" i="9"/>
  <c r="G58" i="9"/>
  <c r="G57" i="9"/>
  <c r="G56" i="9"/>
  <c r="G55" i="9"/>
  <c r="G54" i="9"/>
  <c r="G53" i="9"/>
  <c r="G52" i="9"/>
  <c r="G51" i="9"/>
  <c r="G50" i="9"/>
  <c r="G49" i="9"/>
  <c r="G46" i="9"/>
  <c r="G45" i="9"/>
  <c r="G44" i="9"/>
  <c r="G43" i="9"/>
  <c r="G42" i="9"/>
  <c r="G41" i="9"/>
  <c r="G40" i="9"/>
  <c r="G37" i="9"/>
  <c r="G36" i="9"/>
  <c r="G35" i="9"/>
  <c r="G34" i="9"/>
  <c r="G33" i="9"/>
  <c r="G32" i="9"/>
  <c r="G31" i="9"/>
  <c r="G30" i="9"/>
  <c r="G27" i="9"/>
  <c r="G26" i="9"/>
  <c r="G25" i="9"/>
  <c r="G24" i="9"/>
  <c r="G23" i="9"/>
  <c r="G22" i="9"/>
  <c r="G21" i="9"/>
  <c r="G20" i="9"/>
  <c r="G17" i="9"/>
  <c r="G16" i="9"/>
  <c r="G15" i="9"/>
  <c r="G14" i="9"/>
  <c r="G13" i="9"/>
  <c r="G12" i="9"/>
  <c r="G11" i="9"/>
  <c r="G10" i="9"/>
  <c r="G9" i="9"/>
  <c r="G8" i="9"/>
  <c r="G7" i="9"/>
  <c r="G59" i="8"/>
  <c r="G58" i="8"/>
  <c r="G57" i="8"/>
  <c r="G56" i="8"/>
  <c r="G55" i="8"/>
  <c r="G54" i="8"/>
  <c r="G53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5" i="8"/>
  <c r="G34" i="8"/>
  <c r="G33" i="8"/>
  <c r="G32" i="8"/>
  <c r="G31" i="8"/>
  <c r="G30" i="8"/>
  <c r="G29" i="8"/>
  <c r="G28" i="8"/>
  <c r="G27" i="8"/>
  <c r="G26" i="8"/>
  <c r="G25" i="8"/>
  <c r="G22" i="8"/>
  <c r="G21" i="8"/>
  <c r="G20" i="8"/>
  <c r="G19" i="8"/>
  <c r="G18" i="8"/>
  <c r="G15" i="8"/>
  <c r="G14" i="8"/>
  <c r="G13" i="8"/>
  <c r="G12" i="8"/>
  <c r="G11" i="8"/>
  <c r="G10" i="8"/>
  <c r="G9" i="8"/>
  <c r="G8" i="8"/>
  <c r="G7" i="8"/>
  <c r="G48" i="7"/>
  <c r="G47" i="7"/>
  <c r="G46" i="7"/>
  <c r="G45" i="7"/>
  <c r="G44" i="7"/>
  <c r="G43" i="7"/>
  <c r="G42" i="7"/>
  <c r="G41" i="7"/>
  <c r="G40" i="7"/>
  <c r="G39" i="7"/>
  <c r="G36" i="7"/>
  <c r="G35" i="7"/>
  <c r="G34" i="7"/>
  <c r="G33" i="7"/>
  <c r="G32" i="7"/>
  <c r="G31" i="7"/>
  <c r="G30" i="7"/>
  <c r="G29" i="7"/>
  <c r="G28" i="7"/>
  <c r="G27" i="7"/>
  <c r="G24" i="7"/>
  <c r="G23" i="7"/>
  <c r="G22" i="7"/>
  <c r="G19" i="7"/>
  <c r="G18" i="7"/>
  <c r="G17" i="7"/>
  <c r="G16" i="7"/>
  <c r="G15" i="7"/>
  <c r="G12" i="7"/>
  <c r="G11" i="7"/>
  <c r="G10" i="7"/>
  <c r="G9" i="7"/>
  <c r="G8" i="7"/>
  <c r="G7" i="7"/>
  <c r="G41" i="18"/>
  <c r="G40" i="18"/>
  <c r="G39" i="18"/>
  <c r="G38" i="18"/>
  <c r="G37" i="18"/>
  <c r="G36" i="18"/>
  <c r="G35" i="18"/>
  <c r="G34" i="18"/>
  <c r="G33" i="18"/>
  <c r="G32" i="18"/>
  <c r="G31" i="18"/>
  <c r="G28" i="18"/>
  <c r="G27" i="18"/>
  <c r="G26" i="18"/>
  <c r="G25" i="18"/>
  <c r="G24" i="18"/>
  <c r="G23" i="18"/>
  <c r="G22" i="18"/>
  <c r="G21" i="18"/>
  <c r="G18" i="18"/>
  <c r="G17" i="18"/>
  <c r="G16" i="18"/>
  <c r="G13" i="18"/>
  <c r="G12" i="18"/>
  <c r="G11" i="18"/>
  <c r="G10" i="18"/>
  <c r="G9" i="18"/>
  <c r="G8" i="18"/>
  <c r="G7" i="18"/>
  <c r="G57" i="6"/>
  <c r="G56" i="6"/>
  <c r="G55" i="6"/>
  <c r="G54" i="6"/>
  <c r="G53" i="6"/>
  <c r="G52" i="6"/>
  <c r="G51" i="6"/>
  <c r="G50" i="6"/>
  <c r="G49" i="6"/>
  <c r="G48" i="6"/>
  <c r="G47" i="6"/>
  <c r="G44" i="6"/>
  <c r="G43" i="6"/>
  <c r="G42" i="6"/>
  <c r="G41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2" i="6"/>
  <c r="G21" i="6"/>
  <c r="G20" i="6"/>
  <c r="G19" i="6"/>
  <c r="G18" i="6"/>
  <c r="G15" i="6"/>
  <c r="G14" i="6"/>
  <c r="G13" i="6"/>
  <c r="G12" i="6"/>
  <c r="G11" i="6"/>
  <c r="G10" i="6"/>
  <c r="G9" i="6"/>
  <c r="G8" i="6"/>
  <c r="G7" i="6"/>
  <c r="G44" i="5"/>
  <c r="G43" i="5"/>
  <c r="G42" i="5"/>
  <c r="G41" i="5"/>
  <c r="G40" i="5"/>
  <c r="G37" i="5"/>
  <c r="G36" i="5"/>
  <c r="G35" i="5"/>
  <c r="G34" i="5"/>
  <c r="G33" i="5"/>
  <c r="G32" i="5"/>
  <c r="G29" i="5"/>
  <c r="G28" i="5"/>
  <c r="G27" i="5"/>
  <c r="G26" i="5"/>
  <c r="G25" i="5"/>
  <c r="G22" i="5"/>
  <c r="G21" i="5"/>
  <c r="G20" i="5"/>
  <c r="G19" i="5"/>
  <c r="G18" i="5"/>
  <c r="G17" i="5"/>
  <c r="G16" i="5"/>
  <c r="G15" i="5"/>
  <c r="G14" i="5"/>
  <c r="G13" i="5"/>
  <c r="G12" i="5"/>
  <c r="G9" i="5"/>
  <c r="G8" i="5"/>
  <c r="G7" i="5"/>
  <c r="G60" i="4"/>
  <c r="G59" i="4"/>
  <c r="G58" i="4"/>
  <c r="G57" i="4"/>
  <c r="G56" i="4"/>
  <c r="G53" i="4"/>
  <c r="G52" i="4"/>
  <c r="G51" i="4"/>
  <c r="G50" i="4"/>
  <c r="G49" i="4"/>
  <c r="G48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21" i="4"/>
  <c r="G18" i="4"/>
  <c r="G17" i="4"/>
  <c r="G16" i="4"/>
  <c r="G15" i="4"/>
  <c r="G14" i="4"/>
  <c r="G13" i="4"/>
  <c r="G12" i="4"/>
  <c r="G11" i="4"/>
  <c r="G10" i="4"/>
  <c r="G9" i="4"/>
  <c r="G8" i="4"/>
  <c r="G7" i="4"/>
  <c r="G43" i="3"/>
  <c r="G42" i="3"/>
  <c r="G41" i="3"/>
  <c r="G40" i="3"/>
  <c r="G39" i="3"/>
  <c r="G38" i="3"/>
  <c r="G37" i="3"/>
  <c r="G34" i="3"/>
  <c r="G33" i="3"/>
  <c r="G32" i="3"/>
  <c r="G31" i="3"/>
  <c r="G30" i="3"/>
  <c r="G29" i="3"/>
  <c r="G28" i="3"/>
  <c r="G27" i="3"/>
  <c r="G26" i="3"/>
  <c r="G25" i="3"/>
  <c r="G24" i="3"/>
  <c r="G21" i="3"/>
  <c r="G20" i="3"/>
  <c r="G19" i="3"/>
  <c r="G18" i="3"/>
  <c r="G15" i="3"/>
  <c r="G14" i="3"/>
  <c r="G13" i="3"/>
  <c r="G12" i="3"/>
  <c r="G11" i="3"/>
  <c r="G10" i="3"/>
  <c r="G9" i="3"/>
  <c r="G8" i="3"/>
  <c r="G7" i="3"/>
  <c r="G51" i="2"/>
  <c r="G50" i="2"/>
  <c r="G49" i="2"/>
  <c r="G48" i="2"/>
  <c r="G47" i="2"/>
  <c r="G44" i="2"/>
  <c r="G43" i="2"/>
  <c r="G42" i="2"/>
  <c r="G41" i="2"/>
  <c r="G40" i="2"/>
  <c r="G39" i="2"/>
  <c r="G38" i="2"/>
  <c r="G37" i="2"/>
  <c r="G36" i="2"/>
  <c r="G33" i="2"/>
  <c r="G32" i="2"/>
  <c r="G31" i="2"/>
  <c r="G30" i="2"/>
  <c r="G29" i="2"/>
  <c r="G28" i="2"/>
  <c r="G27" i="2"/>
  <c r="G26" i="2"/>
  <c r="G23" i="2"/>
  <c r="G22" i="2"/>
  <c r="G21" i="2"/>
  <c r="G20" i="2"/>
  <c r="G19" i="2"/>
  <c r="G18" i="2"/>
  <c r="G15" i="2"/>
  <c r="G14" i="2"/>
  <c r="G13" i="2"/>
  <c r="G12" i="2"/>
  <c r="G11" i="2"/>
  <c r="G10" i="2"/>
  <c r="G9" i="2"/>
  <c r="G8" i="2"/>
  <c r="G7" i="2"/>
  <c r="G50" i="1"/>
  <c r="G48" i="1"/>
  <c r="G47" i="1"/>
  <c r="G46" i="1"/>
  <c r="G45" i="1"/>
  <c r="G44" i="1"/>
  <c r="G43" i="1"/>
  <c r="G42" i="1"/>
  <c r="G41" i="1"/>
  <c r="G40" i="1"/>
  <c r="G37" i="1"/>
  <c r="G36" i="1"/>
  <c r="G35" i="1"/>
  <c r="G34" i="1"/>
  <c r="G33" i="1"/>
  <c r="G30" i="1"/>
  <c r="G29" i="1"/>
  <c r="G28" i="1"/>
  <c r="G27" i="1"/>
  <c r="G26" i="1"/>
  <c r="G25" i="1"/>
  <c r="G24" i="1"/>
  <c r="G23" i="1"/>
  <c r="G20" i="1"/>
  <c r="G19" i="1"/>
  <c r="G18" i="1"/>
  <c r="G17" i="1"/>
  <c r="G14" i="1"/>
  <c r="G13" i="1"/>
  <c r="G12" i="1"/>
  <c r="G11" i="1"/>
  <c r="G10" i="1"/>
  <c r="G9" i="1"/>
  <c r="G8" i="1"/>
  <c r="G7" i="1"/>
  <c r="C26" i="16" l="1"/>
  <c r="C20" i="16"/>
  <c r="C14" i="16"/>
  <c r="C10" i="16"/>
  <c r="C28" i="16"/>
  <c r="C27" i="16"/>
  <c r="C23" i="16"/>
  <c r="C24" i="16"/>
  <c r="C25" i="16"/>
  <c r="C22" i="16"/>
  <c r="C17" i="16"/>
  <c r="C18" i="16"/>
  <c r="C19" i="16"/>
  <c r="C16" i="16"/>
  <c r="C12" i="16"/>
  <c r="C13" i="16"/>
  <c r="C11" i="16"/>
  <c r="C5" i="16"/>
  <c r="C6" i="16"/>
  <c r="C7" i="16"/>
  <c r="C8" i="16"/>
  <c r="C9" i="16"/>
  <c r="C4" i="16"/>
  <c r="C21" i="16"/>
  <c r="C15" i="16"/>
  <c r="C3" i="16"/>
  <c r="C2" i="16"/>
  <c r="K74" i="17" l="1"/>
  <c r="H74" i="17"/>
  <c r="L74" i="17"/>
  <c r="J74" i="17"/>
  <c r="I74" i="17"/>
  <c r="G74" i="17"/>
  <c r="F74" i="17"/>
  <c r="E74" i="17"/>
  <c r="D74" i="17"/>
</calcChain>
</file>

<file path=xl/sharedStrings.xml><?xml version="1.0" encoding="utf-8"?>
<sst xmlns="http://schemas.openxmlformats.org/spreadsheetml/2006/main" count="1656" uniqueCount="205">
  <si>
    <t>Local Government Advanced Ad Hoc Report</t>
  </si>
  <si>
    <t xml:space="preserve">   100001 Alachua</t>
  </si>
  <si>
    <t xml:space="preserve">        Revenue</t>
  </si>
  <si>
    <t>General</t>
  </si>
  <si>
    <t>Debt Service</t>
  </si>
  <si>
    <t>Capital Projects</t>
  </si>
  <si>
    <t>Permanent</t>
  </si>
  <si>
    <t>Enterprise</t>
  </si>
  <si>
    <t>Internal Service</t>
  </si>
  <si>
    <t>Pension</t>
  </si>
  <si>
    <t>Trust</t>
  </si>
  <si>
    <t>Component Units</t>
  </si>
  <si>
    <t>Total</t>
  </si>
  <si>
    <t>331100 - Federal Grant - General Government</t>
  </si>
  <si>
    <t>331200 - Federal Grant - Public Safety</t>
  </si>
  <si>
    <t>331390 - Federal Grant - Other Physical Environment</t>
  </si>
  <si>
    <t>331490 - Federal Grant - Other Transportation</t>
  </si>
  <si>
    <t>331500 - Federal Grant - Economic Environment</t>
  </si>
  <si>
    <t>331690 - Federal Grant - Other Human Services</t>
  </si>
  <si>
    <t>331890 - Federal Grant - Other Court Related</t>
  </si>
  <si>
    <t xml:space="preserve">   100002 Baker</t>
  </si>
  <si>
    <t xml:space="preserve">   100003 Bay</t>
  </si>
  <si>
    <t>331700 - Federal Grant - Culture/Recreation</t>
  </si>
  <si>
    <t xml:space="preserve">   100004 Bradford</t>
  </si>
  <si>
    <t>331650 - Federal Grant - Child Support Reimbursement</t>
  </si>
  <si>
    <t xml:space="preserve">   100005 Brevard</t>
  </si>
  <si>
    <t>331310 - Federal Grant - Water Supply System</t>
  </si>
  <si>
    <t>331410 - Federal Grant - Airport Development</t>
  </si>
  <si>
    <t>331420 - Federal Grant - Mass Transit</t>
  </si>
  <si>
    <t>331900 - Federal Grant - Other</t>
  </si>
  <si>
    <t xml:space="preserve">   100010 Clay</t>
  </si>
  <si>
    <t xml:space="preserve">   100009 Citrus</t>
  </si>
  <si>
    <t>331620 - Federal Grant - Public Assistance</t>
  </si>
  <si>
    <t xml:space="preserve">   100008 Charlotte</t>
  </si>
  <si>
    <t xml:space="preserve">   100007 Calhoun</t>
  </si>
  <si>
    <t xml:space="preserve">   100006 Broward</t>
  </si>
  <si>
    <t>331330 - Federal Grant - Gas Supply System</t>
  </si>
  <si>
    <t xml:space="preserve">   100015 Dixie</t>
  </si>
  <si>
    <t xml:space="preserve">   100014 Desoto</t>
  </si>
  <si>
    <t xml:space="preserve">   100012 Columbia</t>
  </si>
  <si>
    <t xml:space="preserve">   100011 Collier</t>
  </si>
  <si>
    <t xml:space="preserve">   100021 Gilchrist</t>
  </si>
  <si>
    <t xml:space="preserve">   100020 Gadsden</t>
  </si>
  <si>
    <t>331810 - Federal Grant - Process Servers</t>
  </si>
  <si>
    <t xml:space="preserve">   100019 Franklin</t>
  </si>
  <si>
    <t xml:space="preserve">   100018 Flagler</t>
  </si>
  <si>
    <t>331820 - Federal Grant - Drug Court Management</t>
  </si>
  <si>
    <t xml:space="preserve">   100017 Escambia</t>
  </si>
  <si>
    <t xml:space="preserve">   100026 Hendry</t>
  </si>
  <si>
    <t xml:space="preserve">   100025 Hardee</t>
  </si>
  <si>
    <t xml:space="preserve">   100024 Hamilton</t>
  </si>
  <si>
    <t xml:space="preserve">   100023 Gulf</t>
  </si>
  <si>
    <t xml:space="preserve">   100022 Glades</t>
  </si>
  <si>
    <t xml:space="preserve">   100031 Indian River</t>
  </si>
  <si>
    <t xml:space="preserve">   100030 Holmes</t>
  </si>
  <si>
    <t>331610 - Federal Grant - Health or Hospitals</t>
  </si>
  <si>
    <t xml:space="preserve">   100029 Hillsborough</t>
  </si>
  <si>
    <t xml:space="preserve">   100028 Highlands</t>
  </si>
  <si>
    <t xml:space="preserve">   100027 Hernando</t>
  </si>
  <si>
    <t xml:space="preserve">   100041 Manatee</t>
  </si>
  <si>
    <t xml:space="preserve">   100040 Madison</t>
  </si>
  <si>
    <t xml:space="preserve">   100039 Liberty</t>
  </si>
  <si>
    <t xml:space="preserve">   100038 Levy</t>
  </si>
  <si>
    <t xml:space="preserve">   100037 Leon</t>
  </si>
  <si>
    <t>331350 - Federal Grant - Sewer/Wastewater</t>
  </si>
  <si>
    <t xml:space="preserve">   100045 Nassau</t>
  </si>
  <si>
    <t xml:space="preserve">   100044 Monroe</t>
  </si>
  <si>
    <t xml:space="preserve">   100043 Martin</t>
  </si>
  <si>
    <t xml:space="preserve">   100042 Marion</t>
  </si>
  <si>
    <t xml:space="preserve">   100013 Miami-Dade</t>
  </si>
  <si>
    <t>331340 - Federal Grant - Garbage/Solid Waste</t>
  </si>
  <si>
    <t xml:space="preserve">   100050 Palm Beach</t>
  </si>
  <si>
    <t xml:space="preserve">   100049 Osceola</t>
  </si>
  <si>
    <t xml:space="preserve">   100048 Orange</t>
  </si>
  <si>
    <t xml:space="preserve">   100047 Okeechobee</t>
  </si>
  <si>
    <t xml:space="preserve">   100046 Okaloosa</t>
  </si>
  <si>
    <t xml:space="preserve">   100057 Santa Rosa</t>
  </si>
  <si>
    <t>331320 - Federal Grant - Electric Supply System</t>
  </si>
  <si>
    <t xml:space="preserve">   100054 Putnam</t>
  </si>
  <si>
    <t xml:space="preserve">   100053 Polk</t>
  </si>
  <si>
    <t xml:space="preserve">   100052 Pinellas</t>
  </si>
  <si>
    <t>331830 - Federal Grant - Hearing Officer</t>
  </si>
  <si>
    <t xml:space="preserve">   100051 Pasco</t>
  </si>
  <si>
    <t xml:space="preserve">   100060 Sumter</t>
  </si>
  <si>
    <t xml:space="preserve">   100059 Seminole</t>
  </si>
  <si>
    <t xml:space="preserve">   100058 Sarasota</t>
  </si>
  <si>
    <t xml:space="preserve">   100056 St Lucie</t>
  </si>
  <si>
    <t xml:space="preserve">   100055 St Johns</t>
  </si>
  <si>
    <t xml:space="preserve">   100065 Wakulla</t>
  </si>
  <si>
    <t xml:space="preserve">   100064 Volusia</t>
  </si>
  <si>
    <t xml:space="preserve">   100063 Union</t>
  </si>
  <si>
    <t xml:space="preserve">   100062 Taylor</t>
  </si>
  <si>
    <t xml:space="preserve">   100061 Suwannee</t>
  </si>
  <si>
    <t xml:space="preserve">   100067 Washington</t>
  </si>
  <si>
    <t xml:space="preserve">   100066 Walton</t>
  </si>
  <si>
    <t xml:space="preserve">   200170 Jacksonville</t>
  </si>
  <si>
    <t>TOTAL OF ALL CATEGORIES</t>
  </si>
  <si>
    <t>COURTS</t>
  </si>
  <si>
    <t>GENERAL GOVERNMENT</t>
  </si>
  <si>
    <t>HEALTH &amp; HUMAN SERVICES</t>
  </si>
  <si>
    <t>PHYSICAL ENVIRONMENT</t>
  </si>
  <si>
    <t>PUBLIC SAFETY</t>
  </si>
  <si>
    <t>TRANSPORTATION</t>
  </si>
  <si>
    <t>OTHER</t>
  </si>
  <si>
    <t>All Subcategories</t>
  </si>
  <si>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</si>
  <si>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</si>
  <si>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</si>
  <si>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</si>
  <si>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</si>
  <si>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</si>
  <si>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</si>
  <si>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</si>
  <si>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</si>
  <si>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</si>
  <si>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</si>
  <si>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</si>
  <si>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</si>
  <si>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</si>
  <si>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</si>
  <si>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</si>
  <si>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</si>
  <si>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</si>
  <si>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</si>
  <si>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</si>
  <si>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</si>
  <si>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</si>
  <si>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</si>
  <si>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</si>
  <si>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</si>
  <si>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</si>
  <si>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</si>
  <si>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</si>
  <si>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</si>
  <si>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</si>
  <si>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</si>
  <si>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</si>
  <si>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</si>
  <si>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</si>
  <si>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</si>
  <si>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</si>
  <si>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</si>
  <si>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</si>
  <si>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</si>
  <si>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</si>
  <si>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</si>
  <si>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</si>
  <si>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</si>
  <si>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</si>
  <si>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</si>
  <si>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</si>
  <si>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</si>
  <si>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</si>
  <si>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</si>
  <si>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</si>
  <si>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</si>
  <si>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</si>
  <si>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</si>
  <si>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</si>
  <si>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</si>
  <si>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</si>
  <si>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</si>
  <si>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</si>
  <si>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</si>
  <si>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</si>
  <si>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</si>
  <si>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</si>
  <si>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</si>
  <si>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</si>
  <si>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</si>
  <si>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</si>
  <si>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</si>
  <si>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</si>
  <si>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All Counties</t>
  </si>
  <si>
    <t>Florida Counties Federal Grant Revenues in 2016</t>
  </si>
  <si>
    <t>Water Supply System</t>
  </si>
  <si>
    <t>Electric Supply System</t>
  </si>
  <si>
    <t>Gas Supply System</t>
  </si>
  <si>
    <t>Garbage/Solid Waste</t>
  </si>
  <si>
    <t>Sewer/Wastewater</t>
  </si>
  <si>
    <t>Other Physical Environment</t>
  </si>
  <si>
    <t>Airport Development</t>
  </si>
  <si>
    <t>Mass Transit</t>
  </si>
  <si>
    <t>Other Transportation</t>
  </si>
  <si>
    <t>Health or Hospitals</t>
  </si>
  <si>
    <t>Public Assistance</t>
  </si>
  <si>
    <t>Child Support Reimbursement</t>
  </si>
  <si>
    <t>Other Human Services</t>
  </si>
  <si>
    <t>Process Servers</t>
  </si>
  <si>
    <t>Drug Court Management</t>
  </si>
  <si>
    <t>Hearing Officer</t>
  </si>
  <si>
    <t>Other Court Related</t>
  </si>
  <si>
    <t>CATEGORY</t>
  </si>
  <si>
    <t>SUBCATEGORY</t>
  </si>
  <si>
    <t>Special Revenue</t>
  </si>
  <si>
    <t>TYPE</t>
  </si>
  <si>
    <t>ECONOMIC ENVIRONMENT</t>
  </si>
  <si>
    <t>CULTURE/RECREATION</t>
  </si>
  <si>
    <t>All Types of Revenue</t>
  </si>
  <si>
    <t>Category</t>
  </si>
  <si>
    <t xml:space="preserve">   100036 Lee</t>
  </si>
  <si>
    <t xml:space="preserve">   100035 Lake</t>
  </si>
  <si>
    <t xml:space="preserve">   100033 Jefferson</t>
  </si>
  <si>
    <t xml:space="preserve">   100032 Jackson</t>
  </si>
  <si>
    <t xml:space="preserve">   100034 Lafayette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</si>
</sst>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_);_(&quot;$&quot;* \(#,##0\);_(&quot;$&quot;* &quot;-&quot;??_);_(@_)"/>
  </numFmts>
  <fonts count="23" x14ac:knownFonts="1">
    <font>
      <sz val="10"/>
      <name val="Arial"/>
    </font>
    <font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rgb="FF0B5549"/>
      <name val="Arial"/>
      <family val="2"/>
    </font>
    <font>
      <b/>
      <sz val="30"/>
      <color theme="3" tint="0.59996337778862885"/>
      <name val="Arial"/>
      <family val="2"/>
    </font>
    <font>
      <sz val="18"/>
      <color rgb="FF0B5549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rgb="FF0B5549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rgb="FF0B5549"/>
      <name val="Arial"/>
      <family val="2"/>
    </font>
    <font>
      <b/>
      <sz val="12"/>
      <color theme="4" tint="-0.499984740745262"/>
      <name val="Arial"/>
      <family val="2"/>
    </font>
    <font>
      <b/>
      <sz val="14"/>
      <color rgb="FF0B5549"/>
      <name val="Arial"/>
      <family val="2"/>
    </font>
    <font>
      <b/>
      <sz val="14"/>
      <color theme="4" tint="-0.499984740745262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13"/>
        <bgColor indexed="0"/>
      </patternFill>
    </fill>
    <fill>
      <patternFill patternType="lightTrellis">
        <fgColor theme="3" tint="0.39988402966399123"/>
        <bgColor theme="0" tint="-0.24994659260841701"/>
      </patternFill>
    </fill>
    <fill>
      <gradientFill type="path" left="0.5" right="0.5" top="0.5" bottom="0.5">
        <stop position="0">
          <color rgb="FF575555"/>
        </stop>
        <stop position="1">
          <color theme="2" tint="-0.89803765984069339"/>
        </stop>
      </gradientFill>
    </fill>
  </fills>
  <borders count="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ck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/>
      <top style="thin">
        <color rgb="FF4B5D75"/>
      </top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</borders>
  <cellStyleXfs count="2">
    <xf numFmtId="0" fontId="0" fillId="0" borderId="0"/>
    <xf numFmtId="0" fontId="8" fillId="0" borderId="0"/>
  </cellStyleXfs>
  <cellXfs count="105">
    <xf numFmtId="0" fontId="0" fillId="0" borderId="0" xfId="0"/>
    <xf numFmtId="0" fontId="1" fillId="2" borderId="0" xfId="0" applyFont="1" applyFill="1" applyAlignment="1" applyProtection="1">
      <alignment vertical="top" wrapText="1" readingOrder="1"/>
      <protection locked="0"/>
    </xf>
    <xf numFmtId="0" fontId="3" fillId="3" borderId="1" xfId="0" applyFont="1" applyFill="1" applyBorder="1" applyAlignment="1" applyProtection="1">
      <alignment horizontal="right" vertical="top" wrapText="1" readingOrder="1"/>
      <protection locked="0"/>
    </xf>
    <xf numFmtId="0" fontId="5" fillId="4" borderId="1" xfId="0" applyFont="1" applyFill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6" fillId="0" borderId="1" xfId="0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6" fillId="5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1"/>
    <xf numFmtId="0" fontId="8" fillId="0" borderId="0" xfId="1"/>
    <xf numFmtId="0" fontId="6" fillId="5" borderId="1" xfId="1" applyFont="1" applyFill="1" applyBorder="1" applyAlignment="1" applyProtection="1">
      <alignment horizontal="right" vertical="top" wrapText="1" readingOrder="1"/>
      <protection locked="0"/>
    </xf>
    <xf numFmtId="0" fontId="6" fillId="0" borderId="0" xfId="1" applyFont="1" applyAlignment="1" applyProtection="1">
      <alignment vertical="top" wrapText="1" readingOrder="1"/>
      <protection locked="0"/>
    </xf>
    <xf numFmtId="0" fontId="6" fillId="0" borderId="1" xfId="1" applyFont="1" applyBorder="1" applyAlignment="1" applyProtection="1">
      <alignment horizontal="right" vertical="center" wrapText="1" readingOrder="1"/>
      <protection locked="0"/>
    </xf>
    <xf numFmtId="0" fontId="6" fillId="0" borderId="0" xfId="1" applyFont="1" applyAlignment="1" applyProtection="1">
      <alignment horizontal="left" vertical="center" wrapText="1" readingOrder="1"/>
      <protection locked="0"/>
    </xf>
    <xf numFmtId="0" fontId="5" fillId="4" borderId="1" xfId="1" applyFont="1" applyFill="1" applyBorder="1" applyAlignment="1" applyProtection="1">
      <alignment horizontal="center" vertical="top" wrapText="1" readingOrder="1"/>
      <protection locked="0"/>
    </xf>
    <xf numFmtId="0" fontId="3" fillId="3" borderId="1" xfId="1" applyFont="1" applyFill="1" applyBorder="1" applyAlignment="1" applyProtection="1">
      <alignment horizontal="right" vertical="top" wrapText="1" readingOrder="1"/>
      <protection locked="0"/>
    </xf>
    <xf numFmtId="0" fontId="1" fillId="2" borderId="0" xfId="1" applyFont="1" applyFill="1" applyAlignment="1" applyProtection="1">
      <alignment vertical="top" wrapText="1" readingOrder="1"/>
      <protection locked="0"/>
    </xf>
    <xf numFmtId="0" fontId="9" fillId="6" borderId="0" xfId="0" applyFont="1" applyFill="1" applyBorder="1"/>
    <xf numFmtId="0" fontId="11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3" fillId="6" borderId="0" xfId="0" applyFont="1" applyFill="1" applyBorder="1" applyAlignment="1">
      <alignment horizontal="center" vertical="center"/>
    </xf>
    <xf numFmtId="49" fontId="14" fillId="6" borderId="0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49" fontId="16" fillId="6" borderId="0" xfId="0" applyNumberFormat="1" applyFont="1" applyFill="1" applyBorder="1" applyAlignment="1">
      <alignment horizontal="center" vertical="center" wrapText="1"/>
    </xf>
    <xf numFmtId="0" fontId="17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/>
    <xf numFmtId="49" fontId="19" fillId="6" borderId="7" xfId="0" applyNumberFormat="1" applyFont="1" applyFill="1" applyBorder="1" applyAlignment="1">
      <alignment horizontal="center"/>
    </xf>
    <xf numFmtId="164" fontId="19" fillId="6" borderId="0" xfId="0" applyNumberFormat="1" applyFont="1" applyFill="1" applyBorder="1" applyProtection="1">
      <protection locked="0" hidden="1"/>
    </xf>
    <xf numFmtId="49" fontId="19" fillId="6" borderId="0" xfId="0" applyNumberFormat="1" applyFont="1" applyFill="1" applyBorder="1" applyAlignment="1">
      <alignment horizontal="center"/>
    </xf>
    <xf numFmtId="0" fontId="20" fillId="6" borderId="0" xfId="0" applyFont="1" applyFill="1" applyBorder="1"/>
    <xf numFmtId="49" fontId="21" fillId="6" borderId="0" xfId="0" applyNumberFormat="1" applyFont="1" applyFill="1" applyBorder="1" applyAlignment="1">
      <alignment horizontal="center"/>
    </xf>
    <xf numFmtId="164" fontId="21" fillId="6" borderId="0" xfId="0" applyNumberFormat="1" applyFont="1" applyFill="1" applyBorder="1" applyProtection="1">
      <protection hidden="1"/>
    </xf>
    <xf numFmtId="164" fontId="9" fillId="6" borderId="0" xfId="0" applyNumberFormat="1" applyFont="1" applyFill="1" applyBorder="1"/>
    <xf numFmtId="0" fontId="8" fillId="0" borderId="0" xfId="0" applyFont="1"/>
    <xf numFmtId="0" fontId="6" fillId="0" borderId="1" xfId="0" applyNumberFormat="1" applyFont="1" applyBorder="1" applyAlignment="1" applyProtection="1">
      <alignment horizontal="right" vertical="center" wrapText="1" readingOrder="1"/>
      <protection locked="0"/>
    </xf>
    <xf numFmtId="3" fontId="6" fillId="0" borderId="1" xfId="0" applyNumberFormat="1" applyFont="1" applyBorder="1" applyAlignment="1" applyProtection="1">
      <alignment horizontal="right" vertical="center" wrapText="1" readingOrder="1"/>
      <protection locked="0"/>
    </xf>
    <xf numFmtId="3" fontId="6" fillId="5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" xfId="1" applyNumberFormat="1" applyFont="1" applyBorder="1" applyAlignment="1" applyProtection="1">
      <alignment horizontal="right" vertical="center" wrapText="1" readingOrder="1"/>
      <protection locked="0"/>
    </xf>
    <xf numFmtId="3" fontId="6" fillId="0" borderId="1" xfId="1" applyNumberFormat="1" applyFont="1" applyBorder="1" applyAlignment="1" applyProtection="1">
      <alignment horizontal="right" vertical="center" wrapText="1" readingOrder="1"/>
      <protection locked="0"/>
    </xf>
    <xf numFmtId="3" fontId="6" fillId="5" borderId="1" xfId="1" applyNumberFormat="1" applyFont="1" applyFill="1" applyBorder="1" applyAlignment="1" applyProtection="1">
      <alignment horizontal="right" vertical="top" wrapText="1" readingOrder="1"/>
      <protection locked="0"/>
    </xf>
    <xf numFmtId="0" fontId="22" fillId="0" borderId="0" xfId="0" applyFont="1"/>
    <xf numFmtId="0" fontId="0" fillId="0" borderId="3" xfId="0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1"/>
    <xf numFmtId="0" fontId="5" fillId="4" borderId="1" xfId="1" applyFont="1" applyFill="1" applyBorder="1" applyAlignment="1" applyProtection="1">
      <alignment horizontal="center" vertical="top" wrapText="1" readingOrder="1"/>
      <protection locked="0"/>
    </xf>
    <xf numFmtId="0" fontId="6" fillId="0" borderId="1" xfId="1" applyFont="1" applyBorder="1" applyAlignment="1" applyProtection="1">
      <alignment horizontal="right" vertical="center" wrapText="1" readingOrder="1"/>
      <protection locked="0"/>
    </xf>
    <xf numFmtId="3" fontId="6" fillId="0" borderId="1" xfId="1" applyNumberFormat="1" applyFont="1" applyBorder="1" applyAlignment="1" applyProtection="1">
      <alignment horizontal="right" vertical="center" wrapText="1" readingOrder="1"/>
      <protection locked="0"/>
    </xf>
    <xf numFmtId="3" fontId="6" fillId="5" borderId="1" xfId="1" applyNumberFormat="1" applyFont="1" applyFill="1" applyBorder="1" applyAlignment="1" applyProtection="1">
      <alignment horizontal="right" vertical="top" wrapText="1" readingOrder="1"/>
      <protection locked="0"/>
    </xf>
    <xf numFmtId="0" fontId="6" fillId="5" borderId="1" xfId="1" applyFont="1" applyFill="1" applyBorder="1" applyAlignment="1" applyProtection="1">
      <alignment horizontal="right" vertical="top" wrapText="1" readingOrder="1"/>
      <protection locked="0"/>
    </xf>
    <xf numFmtId="0" fontId="6" fillId="0" borderId="1" xfId="1" applyNumberFormat="1" applyFont="1" applyBorder="1" applyAlignment="1" applyProtection="1">
      <alignment horizontal="right" vertical="center" wrapText="1" readingOrder="1"/>
      <protection locked="0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4" fillId="4" borderId="0" xfId="0" applyFont="1" applyFill="1" applyAlignment="1" applyProtection="1">
      <alignment vertical="center" wrapText="1" readingOrder="1"/>
      <protection locked="0"/>
    </xf>
    <xf numFmtId="0" fontId="0" fillId="0" borderId="0" xfId="0"/>
    <xf numFmtId="0" fontId="5" fillId="4" borderId="1" xfId="0" applyFont="1" applyFill="1" applyBorder="1" applyAlignment="1" applyProtection="1">
      <alignment horizontal="center" vertical="top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right" vertical="center" wrapText="1" readingOrder="1"/>
      <protection locked="0"/>
    </xf>
    <xf numFmtId="3" fontId="6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2" borderId="0" xfId="0" applyFont="1" applyFill="1" applyAlignment="1" applyProtection="1">
      <alignment horizontal="left" vertical="top" wrapText="1" readingOrder="1"/>
      <protection locked="0"/>
    </xf>
    <xf numFmtId="0" fontId="1" fillId="2" borderId="0" xfId="0" applyFont="1" applyFill="1" applyAlignment="1" applyProtection="1">
      <alignment vertical="top" wrapText="1" readingOrder="1"/>
      <protection locked="0"/>
    </xf>
    <xf numFmtId="0" fontId="2" fillId="3" borderId="1" xfId="0" applyFont="1" applyFill="1" applyBorder="1" applyAlignment="1" applyProtection="1">
      <alignment vertical="top" wrapText="1" readingOrder="1"/>
      <protection locked="0"/>
    </xf>
    <xf numFmtId="0" fontId="3" fillId="3" borderId="1" xfId="0" applyFont="1" applyFill="1" applyBorder="1" applyAlignment="1" applyProtection="1">
      <alignment vertical="top" wrapText="1" readingOrder="1"/>
      <protection locked="0"/>
    </xf>
    <xf numFmtId="0" fontId="6" fillId="5" borderId="8" xfId="0" applyFont="1" applyFill="1" applyBorder="1" applyAlignment="1" applyProtection="1">
      <alignment vertical="top" wrapText="1" readingOrder="1"/>
      <protection locked="0"/>
    </xf>
    <xf numFmtId="0" fontId="6" fillId="5" borderId="3" xfId="0" applyFont="1" applyFill="1" applyBorder="1" applyAlignment="1" applyProtection="1">
      <alignment vertical="top" wrapText="1" readingOrder="1"/>
      <protection locked="0"/>
    </xf>
    <xf numFmtId="0" fontId="6" fillId="5" borderId="1" xfId="0" applyFont="1" applyFill="1" applyBorder="1" applyAlignment="1" applyProtection="1">
      <alignment horizontal="right" vertical="top" wrapText="1" readingOrder="1"/>
      <protection locked="0"/>
    </xf>
    <xf numFmtId="3" fontId="6" fillId="5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6" fillId="5" borderId="1" xfId="0" applyFont="1" applyFill="1" applyBorder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6" fillId="0" borderId="1" xfId="1" applyFont="1" applyBorder="1" applyAlignment="1" applyProtection="1">
      <alignment horizontal="left" vertical="center" wrapText="1" readingOrder="1"/>
      <protection locked="0"/>
    </xf>
    <xf numFmtId="0" fontId="8" fillId="0" borderId="2" xfId="1" applyBorder="1" applyAlignment="1" applyProtection="1">
      <alignment vertical="top" wrapText="1"/>
      <protection locked="0"/>
    </xf>
    <xf numFmtId="0" fontId="8" fillId="0" borderId="3" xfId="1" applyBorder="1" applyAlignment="1" applyProtection="1">
      <alignment vertical="top" wrapText="1"/>
      <protection locked="0"/>
    </xf>
    <xf numFmtId="0" fontId="6" fillId="0" borderId="1" xfId="1" applyFont="1" applyBorder="1" applyAlignment="1" applyProtection="1">
      <alignment horizontal="right" vertical="center" wrapText="1" readingOrder="1"/>
      <protection locked="0"/>
    </xf>
    <xf numFmtId="3" fontId="6" fillId="0" borderId="1" xfId="1" applyNumberFormat="1" applyFont="1" applyBorder="1" applyAlignment="1" applyProtection="1">
      <alignment horizontal="right" vertical="center" wrapText="1" readingOrder="1"/>
      <protection locked="0"/>
    </xf>
    <xf numFmtId="0" fontId="7" fillId="0" borderId="0" xfId="1" applyFont="1" applyAlignment="1" applyProtection="1">
      <alignment horizontal="center" vertical="top" wrapText="1" readingOrder="1"/>
      <protection locked="0"/>
    </xf>
    <xf numFmtId="0" fontId="8" fillId="0" borderId="0" xfId="1"/>
    <xf numFmtId="0" fontId="6" fillId="5" borderId="1" xfId="1" applyFont="1" applyFill="1" applyBorder="1" applyAlignment="1" applyProtection="1">
      <alignment vertical="top" wrapText="1" readingOrder="1"/>
      <protection locked="0"/>
    </xf>
    <xf numFmtId="0" fontId="6" fillId="5" borderId="1" xfId="1" applyFont="1" applyFill="1" applyBorder="1" applyAlignment="1" applyProtection="1">
      <alignment horizontal="right" vertical="top" wrapText="1" readingOrder="1"/>
      <protection locked="0"/>
    </xf>
    <xf numFmtId="3" fontId="6" fillId="5" borderId="1" xfId="1" applyNumberFormat="1" applyFont="1" applyFill="1" applyBorder="1" applyAlignment="1" applyProtection="1">
      <alignment horizontal="right" vertical="top" wrapText="1" readingOrder="1"/>
      <protection locked="0"/>
    </xf>
    <xf numFmtId="0" fontId="4" fillId="4" borderId="0" xfId="1" applyFont="1" applyFill="1" applyAlignment="1" applyProtection="1">
      <alignment vertical="center" wrapText="1" readingOrder="1"/>
      <protection locked="0"/>
    </xf>
    <xf numFmtId="0" fontId="5" fillId="4" borderId="1" xfId="1" applyFont="1" applyFill="1" applyBorder="1" applyAlignment="1" applyProtection="1">
      <alignment horizontal="center" vertical="top" wrapText="1" readingOrder="1"/>
      <protection locked="0"/>
    </xf>
    <xf numFmtId="0" fontId="2" fillId="3" borderId="1" xfId="1" applyFont="1" applyFill="1" applyBorder="1" applyAlignment="1" applyProtection="1">
      <alignment vertical="top" wrapText="1" readingOrder="1"/>
      <protection locked="0"/>
    </xf>
    <xf numFmtId="0" fontId="3" fillId="3" borderId="1" xfId="1" applyFont="1" applyFill="1" applyBorder="1" applyAlignment="1" applyProtection="1">
      <alignment vertical="top" wrapText="1" readingOrder="1"/>
      <protection locked="0"/>
    </xf>
    <xf numFmtId="0" fontId="6" fillId="0" borderId="1" xfId="1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1" applyFont="1" applyAlignment="1" applyProtection="1">
      <alignment horizontal="center" vertical="top" wrapText="1" readingOrder="1"/>
      <protection locked="0"/>
    </xf>
    <xf numFmtId="0" fontId="2" fillId="2" borderId="0" xfId="1" applyFont="1" applyFill="1" applyAlignment="1" applyProtection="1">
      <alignment horizontal="left" vertical="top" wrapText="1" readingOrder="1"/>
      <protection locked="0"/>
    </xf>
    <xf numFmtId="0" fontId="1" fillId="2" borderId="0" xfId="1" applyFont="1" applyFill="1" applyAlignment="1" applyProtection="1">
      <alignment vertical="top" wrapText="1" readingOrder="1"/>
      <protection locked="0"/>
    </xf>
    <xf numFmtId="3" fontId="6" fillId="0" borderId="8" xfId="1" applyNumberFormat="1" applyFont="1" applyBorder="1" applyAlignment="1" applyProtection="1">
      <alignment horizontal="right" vertical="center" wrapText="1" readingOrder="1"/>
      <protection locked="0"/>
    </xf>
    <xf numFmtId="3" fontId="6" fillId="0" borderId="3" xfId="1" applyNumberFormat="1" applyFont="1" applyBorder="1" applyAlignment="1" applyProtection="1">
      <alignment horizontal="right" vertical="center" wrapText="1" readingOrder="1"/>
      <protection locked="0"/>
    </xf>
    <xf numFmtId="0" fontId="6" fillId="0" borderId="8" xfId="1" applyFont="1" applyBorder="1" applyAlignment="1" applyProtection="1">
      <alignment horizontal="right" vertical="center" wrapText="1" readingOrder="1"/>
      <protection locked="0"/>
    </xf>
    <xf numFmtId="0" fontId="6" fillId="0" borderId="3" xfId="1" applyFont="1" applyBorder="1" applyAlignment="1" applyProtection="1">
      <alignment horizontal="right" vertical="center" wrapText="1" readingOrder="1"/>
      <protection locked="0"/>
    </xf>
    <xf numFmtId="0" fontId="6" fillId="0" borderId="8" xfId="1" applyNumberFormat="1" applyFont="1" applyBorder="1" applyAlignment="1" applyProtection="1">
      <alignment horizontal="right" vertical="center" wrapText="1" readingOrder="1"/>
      <protection locked="0"/>
    </xf>
    <xf numFmtId="0" fontId="6" fillId="0" borderId="3" xfId="1" applyNumberFormat="1" applyFont="1" applyBorder="1" applyAlignment="1" applyProtection="1">
      <alignment horizontal="right" vertical="center" wrapText="1" readingOrder="1"/>
      <protection locked="0"/>
    </xf>
    <xf numFmtId="3" fontId="6" fillId="5" borderId="8" xfId="1" applyNumberFormat="1" applyFont="1" applyFill="1" applyBorder="1" applyAlignment="1" applyProtection="1">
      <alignment horizontal="right" vertical="top" wrapText="1" readingOrder="1"/>
      <protection locked="0"/>
    </xf>
    <xf numFmtId="3" fontId="6" fillId="5" borderId="3" xfId="1" applyNumberFormat="1" applyFont="1" applyFill="1" applyBorder="1" applyAlignment="1" applyProtection="1">
      <alignment horizontal="right" vertical="top" wrapText="1" readingOrder="1"/>
      <protection locked="0"/>
    </xf>
    <xf numFmtId="0" fontId="6" fillId="5" borderId="8" xfId="1" applyFont="1" applyFill="1" applyBorder="1" applyAlignment="1" applyProtection="1">
      <alignment horizontal="right" vertical="top" wrapText="1" readingOrder="1"/>
      <protection locked="0"/>
    </xf>
    <xf numFmtId="0" fontId="6" fillId="5" borderId="3" xfId="1" applyFont="1" applyFill="1" applyBorder="1" applyAlignment="1" applyProtection="1">
      <alignment horizontal="right" vertical="top" wrapText="1" readingOrder="1"/>
      <protection locked="0"/>
    </xf>
  </cellXfs>
  <cellStyles count="2">
    <cellStyle name="Normal" xfId="0" builtinId="0"/>
    <cellStyle name="Normal 2" xfId="1"/>
  </cellStyles>
  <dxfs count="43">
    <dxf>
      <font>
        <b/>
        <i val="0"/>
        <color theme="0" tint="-0.14996795556505021"/>
      </font>
      <fill>
        <gradientFill type="path" left="0.5" right="0.5" top="0.5" bottom="0.5">
          <stop position="0">
            <color rgb="FF4B5D75"/>
          </stop>
          <stop position="1">
            <color theme="3" tint="-0.49803155613879818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rgb="FF0F1D39"/>
      </font>
      <fill>
        <gradientFill type="path" left="0.5" right="0.5" top="0.5" bottom="0.5">
          <stop position="0">
            <color theme="0" tint="-0.1490218817712943"/>
          </stop>
          <stop position="1">
            <color rgb="FF364E6C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theme="3" tint="-0.24994659260841701"/>
      </font>
      <fill>
        <gradientFill type="path" left="0.5" right="0.5" top="0.5" bottom="0.5">
          <stop position="0">
            <color theme="0"/>
          </stop>
          <stop position="1">
            <color theme="3" tint="0.40000610370189521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theme="0" tint="-0.14996795556505021"/>
      </font>
      <fill>
        <gradientFill type="path" left="0.5" right="0.5" top="0.5" bottom="0.5">
          <stop position="0">
            <color rgb="FF4B5D75"/>
          </stop>
          <stop position="1">
            <color theme="3" tint="-0.49803155613879818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rgb="FF0F1D39"/>
      </font>
      <fill>
        <gradientFill type="path" left="0.5" right="0.5" top="0.5" bottom="0.5">
          <stop position="0">
            <color theme="0" tint="-0.1490218817712943"/>
          </stop>
          <stop position="1">
            <color rgb="FF364E6C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theme="3" tint="-0.24994659260841701"/>
      </font>
      <fill>
        <gradientFill type="path" left="0.5" right="0.5" top="0.5" bottom="0.5">
          <stop position="0">
            <color theme="0"/>
          </stop>
          <stop position="1">
            <color theme="3" tint="0.40000610370189521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theme="0" tint="-0.14996795556505021"/>
      </font>
      <fill>
        <gradientFill type="path" left="0.5" right="0.5" top="0.5" bottom="0.5">
          <stop position="0">
            <color rgb="FF4B5D75"/>
          </stop>
          <stop position="1">
            <color theme="3" tint="-0.49803155613879818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rgb="FF0F1D39"/>
      </font>
      <fill>
        <gradientFill type="path" left="0.5" right="0.5" top="0.5" bottom="0.5">
          <stop position="0">
            <color theme="0" tint="-0.1490218817712943"/>
          </stop>
          <stop position="1">
            <color rgb="FF364E6C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theme="3" tint="-0.24994659260841701"/>
      </font>
      <fill>
        <gradientFill type="path" left="0.5" right="0.5" top="0.5" bottom="0.5">
          <stop position="0">
            <color theme="0"/>
          </stop>
          <stop position="1">
            <color theme="3" tint="0.40000610370189521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theme="0" tint="-0.14996795556505021"/>
      </font>
      <fill>
        <gradientFill type="path" left="0.5" right="0.5" top="0.5" bottom="0.5">
          <stop position="0">
            <color rgb="FF4B5D75"/>
          </stop>
          <stop position="1">
            <color theme="3" tint="-0.49803155613879818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rgb="FF0F1D39"/>
      </font>
      <fill>
        <gradientFill type="path" left="0.5" right="0.5" top="0.5" bottom="0.5">
          <stop position="0">
            <color theme="0" tint="-0.1490218817712943"/>
          </stop>
          <stop position="1">
            <color rgb="FF364E6C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theme="3" tint="-0.24994659260841701"/>
      </font>
      <fill>
        <gradientFill type="path" left="0.5" right="0.5" top="0.5" bottom="0.5">
          <stop position="0">
            <color theme="0"/>
          </stop>
          <stop position="1">
            <color theme="3" tint="0.40000610370189521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theme="0" tint="-0.14996795556505021"/>
      </font>
      <fill>
        <gradientFill type="path" left="0.5" right="0.5" top="0.5" bottom="0.5">
          <stop position="0">
            <color rgb="FF4B5D75"/>
          </stop>
          <stop position="1">
            <color theme="3" tint="-0.49803155613879818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rgb="FF0F1D39"/>
      </font>
      <fill>
        <gradientFill type="path" left="0.5" right="0.5" top="0.5" bottom="0.5">
          <stop position="0">
            <color theme="0" tint="-0.1490218817712943"/>
          </stop>
          <stop position="1">
            <color rgb="FF364E6C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theme="3" tint="-0.24994659260841701"/>
      </font>
      <fill>
        <gradientFill type="path" left="0.5" right="0.5" top="0.5" bottom="0.5">
          <stop position="0">
            <color theme="0"/>
          </stop>
          <stop position="1">
            <color theme="3" tint="0.40000610370189521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theme="0" tint="-0.14996795556505021"/>
      </font>
      <fill>
        <gradientFill type="path" left="0.5" right="0.5" top="0.5" bottom="0.5">
          <stop position="0">
            <color rgb="FF4B5D75"/>
          </stop>
          <stop position="1">
            <color theme="3" tint="-0.49803155613879818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rgb="FF0F1D39"/>
      </font>
      <fill>
        <gradientFill type="path" left="0.5" right="0.5" top="0.5" bottom="0.5">
          <stop position="0">
            <color theme="0" tint="-0.1490218817712943"/>
          </stop>
          <stop position="1">
            <color rgb="FF364E6C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theme="3" tint="-0.24994659260841701"/>
      </font>
      <fill>
        <gradientFill type="path" left="0.5" right="0.5" top="0.5" bottom="0.5">
          <stop position="0">
            <color theme="0"/>
          </stop>
          <stop position="1">
            <color theme="3" tint="0.40000610370189521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theme="0" tint="-0.14996795556505021"/>
      </font>
      <fill>
        <gradientFill type="path" left="0.5" right="0.5" top="0.5" bottom="0.5">
          <stop position="0">
            <color rgb="FF4B5D75"/>
          </stop>
          <stop position="1">
            <color theme="3" tint="-0.49803155613879818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rgb="FF0F1D39"/>
      </font>
      <fill>
        <gradientFill type="path" left="0.5" right="0.5" top="0.5" bottom="0.5">
          <stop position="0">
            <color theme="0" tint="-0.1490218817712943"/>
          </stop>
          <stop position="1">
            <color rgb="FF364E6C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theme="3" tint="-0.24994659260841701"/>
      </font>
      <fill>
        <gradientFill type="path" left="0.5" right="0.5" top="0.5" bottom="0.5">
          <stop position="0">
            <color theme="0"/>
          </stop>
          <stop position="1">
            <color theme="3" tint="0.40000610370189521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theme="0" tint="-0.14996795556505021"/>
      </font>
      <fill>
        <gradientFill type="path" left="0.5" right="0.5" top="0.5" bottom="0.5">
          <stop position="0">
            <color rgb="FF4B5D75"/>
          </stop>
          <stop position="1">
            <color theme="3" tint="-0.49803155613879818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rgb="FF0F1D39"/>
      </font>
      <fill>
        <gradientFill type="path" left="0.5" right="0.5" top="0.5" bottom="0.5">
          <stop position="0">
            <color theme="0" tint="-0.1490218817712943"/>
          </stop>
          <stop position="1">
            <color rgb="FF364E6C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theme="3" tint="-0.24994659260841701"/>
      </font>
      <fill>
        <gradientFill type="path" left="0.5" right="0.5" top="0.5" bottom="0.5">
          <stop position="0">
            <color theme="0"/>
          </stop>
          <stop position="1">
            <color theme="3" tint="0.40000610370189521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rgb="FF0F1D39"/>
      </font>
      <fill>
        <gradientFill type="path" left="0.5" right="0.5" top="0.5" bottom="0.5">
          <stop position="0">
            <color theme="0" tint="-0.1490218817712943"/>
          </stop>
          <stop position="1">
            <color rgb="FF364E6C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theme="3" tint="-0.24994659260841701"/>
      </font>
      <fill>
        <gradientFill type="path" left="0.5" right="0.5" top="0.5" bottom="0.5">
          <stop position="0">
            <color theme="0"/>
          </stop>
          <stop position="1">
            <color theme="3" tint="0.40000610370189521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theme="0" tint="-0.14996795556505021"/>
      </font>
      <fill>
        <gradientFill type="path" left="0.5" right="0.5" top="0.5" bottom="0.5">
          <stop position="0">
            <color rgb="FF4B5D75"/>
          </stop>
          <stop position="1">
            <color theme="3" tint="-0.49803155613879818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strike val="0"/>
        <color theme="3" tint="0.79998168889431442"/>
      </font>
      <fill>
        <patternFill patternType="gray0625">
          <fgColor rgb="FF647C9C"/>
          <bgColor theme="3" tint="-0.24994659260841701"/>
        </patternFill>
      </fill>
      <border>
        <top style="thin">
          <color theme="3" tint="0.59996337778862885"/>
        </top>
        <bottom style="thin">
          <color theme="3" tint="0.59996337778862885"/>
        </bottom>
      </border>
    </dxf>
    <dxf>
      <numFmt numFmtId="165" formatCode="&quot;$&quot;#,##0.00;[Red]&quot;$&quot;#,##0.00;"/>
    </dxf>
    <dxf>
      <font>
        <b/>
        <i val="0"/>
        <strike val="0"/>
        <color theme="3" tint="0.79998168889431442"/>
      </font>
      <fill>
        <patternFill patternType="gray0625">
          <fgColor rgb="FF647C9C"/>
          <bgColor theme="3" tint="-0.24994659260841701"/>
        </patternFill>
      </fill>
      <border>
        <top style="thin">
          <color theme="3" tint="0.59996337778862885"/>
        </top>
        <bottom style="thin">
          <color theme="3" tint="0.59996337778862885"/>
        </bottom>
      </border>
    </dxf>
    <dxf>
      <numFmt numFmtId="165" formatCode="&quot;$&quot;#,##0.00;[Red]&quot;$&quot;#,##0.00;"/>
    </dxf>
    <dxf>
      <font>
        <color theme="4" tint="-0.499984740745262"/>
      </font>
      <fill>
        <patternFill patternType="darkTrellis">
          <fgColor theme="0"/>
          <bgColor theme="0" tint="-0.14996795556505021"/>
        </patternFill>
      </fill>
      <border>
        <left style="hair">
          <color rgb="FF4B5D75"/>
        </left>
        <right style="hair">
          <color rgb="FF4B5D75"/>
        </right>
        <top style="hair">
          <color rgb="FF4B5D75"/>
        </top>
        <bottom style="hair">
          <color rgb="FF4B5D75"/>
        </bottom>
        <vertical/>
        <horizontal/>
      </border>
    </dxf>
    <dxf>
      <font>
        <b/>
        <i val="0"/>
        <strike val="0"/>
        <color theme="3" tint="0.79998168889431442"/>
      </font>
      <fill>
        <patternFill patternType="gray0625">
          <fgColor rgb="FF647C9C"/>
          <bgColor theme="3" tint="-0.24994659260841701"/>
        </patternFill>
      </fill>
      <border>
        <top style="thin">
          <color theme="3" tint="0.59996337778862885"/>
        </top>
        <bottom style="thin">
          <color theme="3" tint="0.59996337778862885"/>
        </bottom>
      </border>
    </dxf>
    <dxf>
      <numFmt numFmtId="165" formatCode="&quot;$&quot;#,##0.00;[Red]&quot;$&quot;#,##0.00;"/>
    </dxf>
    <dxf>
      <font>
        <b/>
        <i val="0"/>
        <strike val="0"/>
        <color theme="3" tint="0.79998168889431442"/>
      </font>
      <fill>
        <patternFill patternType="gray0625">
          <fgColor rgb="FF647C9C"/>
          <bgColor theme="3" tint="-0.24994659260841701"/>
        </patternFill>
      </fill>
      <border>
        <top style="thin">
          <color theme="3" tint="0.59996337778862885"/>
        </top>
        <bottom style="thin">
          <color theme="3" tint="0.59996337778862885"/>
        </bottom>
      </border>
    </dxf>
    <dxf>
      <numFmt numFmtId="165" formatCode="&quot;$&quot;#,##0.00;[Red]&quot;$&quot;#,##0.00;"/>
    </dxf>
    <dxf>
      <font>
        <b/>
        <i val="0"/>
        <strike val="0"/>
        <color theme="3" tint="0.79998168889431442"/>
      </font>
      <fill>
        <patternFill patternType="gray0625">
          <fgColor rgb="FF647C9C"/>
          <bgColor theme="3" tint="-0.24994659260841701"/>
        </patternFill>
      </fill>
      <border>
        <top style="thin">
          <color theme="3" tint="0.59996337778862885"/>
        </top>
        <bottom style="thin">
          <color theme="3" tint="0.59996337778862885"/>
        </bottom>
      </border>
    </dxf>
    <dxf>
      <numFmt numFmtId="165" formatCode="&quot;$&quot;#,##0.00;[Red]&quot;$&quot;#,##0.00;"/>
    </dxf>
    <dxf>
      <font>
        <b/>
        <i val="0"/>
        <color theme="0" tint="-0.14996795556505021"/>
      </font>
      <fill>
        <gradientFill type="path" left="0.5" right="0.5" top="0.5" bottom="0.5">
          <stop position="0">
            <color rgb="FF4B5D75"/>
          </stop>
          <stop position="1">
            <color theme="3" tint="-0.49803155613879818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color rgb="FF0F1D39"/>
      </font>
      <fill>
        <gradientFill type="path" left="0.5" right="0.5" top="0.5" bottom="0.5">
          <stop position="0">
            <color theme="0" tint="-0.1490218817712943"/>
          </stop>
          <stop position="1">
            <color rgb="FF364E6C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b/>
        <i val="0"/>
        <strike val="0"/>
        <color theme="3" tint="0.79998168889431442"/>
      </font>
      <fill>
        <patternFill patternType="gray0625">
          <fgColor rgb="FF647C9C"/>
          <bgColor theme="3" tint="-0.24994659260841701"/>
        </patternFill>
      </fill>
      <border>
        <top style="thin">
          <color theme="3" tint="0.59996337778862885"/>
        </top>
        <bottom style="thin">
          <color theme="3" tint="0.59996337778862885"/>
        </bottom>
      </border>
    </dxf>
    <dxf>
      <numFmt numFmtId="165" formatCode="&quot;$&quot;#,##0.00;[Red]&quot;$&quot;#,##0.00;"/>
    </dxf>
    <dxf>
      <font>
        <b/>
        <i val="0"/>
        <color theme="3" tint="-0.24994659260841701"/>
      </font>
      <fill>
        <gradientFill type="path" left="0.5" right="0.5" top="0.5" bottom="0.5">
          <stop position="0">
            <color theme="0"/>
          </stop>
          <stop position="1">
            <color theme="3" tint="0.40000610370189521"/>
          </stop>
        </gradient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B0C4DE"/>
      <rgbColor rgb="00F0F8FF"/>
      <rgbColor rgb="00F5F5F5"/>
      <rgbColor rgb="00C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C82A0"/>
      <color rgb="FF556A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11206</xdr:rowOff>
    </xdr:from>
    <xdr:to>
      <xdr:col>2</xdr:col>
      <xdr:colOff>906</xdr:colOff>
      <xdr:row>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6121B9-601F-43AE-ABFF-13F425EE4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588" y="885265"/>
          <a:ext cx="1658256" cy="1669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7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4" sqref="C4"/>
    </sheetView>
  </sheetViews>
  <sheetFormatPr defaultRowHeight="12.75" x14ac:dyDescent="0.2"/>
  <cols>
    <col min="1" max="1" width="11.140625" style="19" customWidth="1"/>
    <col min="2" max="2" width="24.85546875" style="19" customWidth="1"/>
    <col min="3" max="12" width="34.7109375" style="19" customWidth="1"/>
    <col min="13" max="13" width="9.140625" style="19" customWidth="1"/>
    <col min="14" max="16384" width="9.140625" style="19"/>
  </cols>
  <sheetData>
    <row r="2" spans="2:12" ht="3.75" customHeight="1" thickBot="1" x14ac:dyDescent="0.25"/>
    <row r="3" spans="2:12" ht="43.5" customHeight="1" thickTop="1" thickBot="1" x14ac:dyDescent="0.25">
      <c r="B3" s="54" t="s">
        <v>174</v>
      </c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2:12" s="20" customFormat="1" ht="44.25" customHeight="1" thickTop="1" x14ac:dyDescent="0.2">
      <c r="B4" s="21"/>
      <c r="C4" s="22" t="s">
        <v>96</v>
      </c>
      <c r="D4" s="22" t="s">
        <v>98</v>
      </c>
      <c r="E4" s="22" t="s">
        <v>101</v>
      </c>
      <c r="F4" s="22" t="s">
        <v>100</v>
      </c>
      <c r="G4" s="22" t="s">
        <v>102</v>
      </c>
      <c r="H4" s="22" t="s">
        <v>196</v>
      </c>
      <c r="I4" s="22" t="s">
        <v>99</v>
      </c>
      <c r="J4" s="22" t="s">
        <v>197</v>
      </c>
      <c r="K4" s="22" t="s">
        <v>97</v>
      </c>
      <c r="L4" s="22" t="s">
        <v>103</v>
      </c>
    </row>
    <row r="5" spans="2:12" s="23" customFormat="1" ht="44.25" customHeight="1" x14ac:dyDescent="0.2">
      <c r="B5" s="24"/>
      <c r="C5" s="25" t="s">
        <v>104</v>
      </c>
      <c r="D5" s="25" t="s">
        <v>12</v>
      </c>
      <c r="E5" s="25" t="s">
        <v>12</v>
      </c>
      <c r="F5" s="25" t="s">
        <v>12</v>
      </c>
      <c r="G5" s="25" t="s">
        <v>12</v>
      </c>
      <c r="H5" s="25" t="s">
        <v>12</v>
      </c>
      <c r="I5" s="25" t="s">
        <v>12</v>
      </c>
      <c r="J5" s="25" t="s">
        <v>12</v>
      </c>
      <c r="K5" s="25" t="s">
        <v>12</v>
      </c>
      <c r="L5" s="25" t="s">
        <v>12</v>
      </c>
    </row>
    <row r="6" spans="2:12" s="26" customFormat="1" ht="44.25" customHeight="1" x14ac:dyDescent="0.2">
      <c r="B6" s="27" t="s">
        <v>105</v>
      </c>
      <c r="C6" s="28" t="s">
        <v>198</v>
      </c>
      <c r="D6" s="28" t="s">
        <v>198</v>
      </c>
      <c r="E6" s="28" t="s">
        <v>198</v>
      </c>
      <c r="F6" s="28" t="s">
        <v>198</v>
      </c>
      <c r="G6" s="28" t="s">
        <v>198</v>
      </c>
      <c r="H6" s="28" t="s">
        <v>198</v>
      </c>
      <c r="I6" s="28" t="s">
        <v>198</v>
      </c>
      <c r="J6" s="28" t="s">
        <v>198</v>
      </c>
      <c r="K6" s="28" t="s">
        <v>198</v>
      </c>
      <c r="L6" s="28" t="s">
        <v>198</v>
      </c>
    </row>
    <row r="7" spans="2:12" s="29" customFormat="1" ht="15.75" x14ac:dyDescent="0.25">
      <c r="B7" s="30" t="s">
        <v>106</v>
      </c>
      <c r="C7" s="31">
        <f>IFERROR(IF(OR(C$4="",C$5="",C$6=""),"",IF(OR(AND(C$4="Total of All Categories",C$5="Total"),AND( C$4&lt;&gt;"Total of All Categories",C$5="All Subcategories")),"",IF(AND(C$4="Total of All Categories",C$5="All Subcategories",C$6="All Types of Revenue"),'Alachua-Brevard'!$S14,IF(AND(COUNTIF('Dropdown Selections'!$C:$C,"="&amp;C$4)=1,C$4&lt;&gt;"OTHER",C$5="Total"),INDEX('Alachua-Brevard'!$H7:$S14,MATCH(C$4,'Alachua-Brevard'!$G7:$G14,0),MATCH(C$6,'Alachua-Brevard'!$H6:$S6,0)),IF(AND(COUNTIF('Dropdown Selections'!$C:$C,"="&amp;C$4)=1,C$4="OTHER",C$5="Total"),INDEX('Alachua-Brevard'!$H7:$S14,MATCH("331900 - Federal Grant - Other",'Alachua-Brevard'!$C7:$C14,0),MATCH(C$6,'Alachua-Brevard'!$H6:$S6,0)),IF(AND(COUNTIF('Dropdown Selections'!$C:$C,"="&amp;C$4)&gt;1,OR(C$5&lt;&gt;"Total", C$5&lt;&gt;"All Subcategories"),C$4=INDEX('Dropdown Selections'!$C:$D,MATCH(C$5,'Dropdown Selections'!$D:$D,0),1)),INDEX('Alachua-Brevard'!$H7:$S14,MATCH("*"&amp;C$5&amp;"*",'Alachua-Brevard'!$C7:$C14,0),MATCH(C$6,'Alachua-Brevard'!$H6:$S6,0)),IF(OR(AND(COUNTIF('Dropdown Selections'!$C:$C,"="&amp;C$4)&gt;1,C$5="Total"),AND(C$4="Total of All Categories",C$5="All Subcategories")),SUMIF('Alachua-Brevard'!$G7:$G14,"="&amp;C$4,INDEX('Alachua-Brevard'!$H7:$S14,,MATCH(C$6,'Alachua-Brevard'!$H6:$S6,0))),""))))))),0)</f>
        <v>2628774</v>
      </c>
      <c r="D7" s="31">
        <f>IFERROR(IF(OR(D$4="",D$5="",D$6=""),"",IF(OR(AND(D$4="Total of All Categories",D$5="Total"),AND( D$4&lt;&gt;"Total of All Categories",D$5="All Subcategories")),"",IF(AND(D$4="Total of All Categories",D$5="All Subcategories",D$6="All Types of Revenue"),'Alachua-Brevard'!$S14,IF(AND(COUNTIF('Dropdown Selections'!$C:$C,"="&amp;D$4)=1,D$4&lt;&gt;"OTHER",D$5="Total"),INDEX('Alachua-Brevard'!$H7:$S14,MATCH(D$4,'Alachua-Brevard'!$G7:$G14,0),MATCH(D$6,'Alachua-Brevard'!$H6:$S6,0)),IF(AND(COUNTIF('Dropdown Selections'!$C:$C,"="&amp;D$4)=1,D$4="OTHER",D$5="Total"),INDEX('Alachua-Brevard'!$H7:$S14,MATCH("331900 - Federal Grant - Other",'Alachua-Brevard'!$C7:$C14,0),MATCH(D$6,'Alachua-Brevard'!$H6:$S6,0)),IF(AND(COUNTIF('Dropdown Selections'!$C:$C,"="&amp;D$4)&gt;1,OR(D$5&lt;&gt;"Total", D$5&lt;&gt;"All Subcategories"),D$4=INDEX('Dropdown Selections'!$C:$D,MATCH(D$5,'Dropdown Selections'!$D:$D,0),1)),INDEX('Alachua-Brevard'!$H7:$S14,MATCH("*"&amp;D$5&amp;"*",'Alachua-Brevard'!$C7:$C14,0),MATCH(D$6,'Alachua-Brevard'!$H6:$S6,0)),IF(OR(AND(COUNTIF('Dropdown Selections'!$C:$C,"="&amp;D$4)&gt;1,D$5="Total"),AND(D$4="Total of All Categories",D$5="All Subcategories")),SUMIF('Alachua-Brevard'!$G7:$G14,"="&amp;D$4,INDEX('Alachua-Brevard'!$H7:$S14,,MATCH(D$6,'Alachua-Brevard'!$H6:$S6,0))),""))))))),0)</f>
        <v>45085</v>
      </c>
      <c r="E7" s="31">
        <f>IFERROR(IF(OR(E$4="",E$5="",E$6=""),"",IF(OR(AND(E$4="Total of All Categories",E$5="Total"),AND( E$4&lt;&gt;"Total of All Categories",E$5="All Subcategories")),"",IF(AND(E$4="Total of All Categories",E$5="All Subcategories",E$6="All Types of Revenue"),'Alachua-Brevard'!$S14,IF(AND(COUNTIF('Dropdown Selections'!$C:$C,"="&amp;E$4)=1,E$4&lt;&gt;"OTHER",E$5="Total"),INDEX('Alachua-Brevard'!$H7:$S14,MATCH(E$4,'Alachua-Brevard'!$G7:$G14,0),MATCH(E$6,'Alachua-Brevard'!$H6:$S6,0)),IF(AND(COUNTIF('Dropdown Selections'!$C:$C,"="&amp;E$4)=1,E$4="OTHER",E$5="Total"),INDEX('Alachua-Brevard'!$H7:$S14,MATCH("331900 - Federal Grant - Other",'Alachua-Brevard'!$C7:$C14,0),MATCH(E$6,'Alachua-Brevard'!$H6:$S6,0)),IF(AND(COUNTIF('Dropdown Selections'!$C:$C,"="&amp;E$4)&gt;1,OR(E$5&lt;&gt;"Total", E$5&lt;&gt;"All Subcategories"),E$4=INDEX('Dropdown Selections'!$C:$D,MATCH(E$5,'Dropdown Selections'!$D:$D,0),1)),INDEX('Alachua-Brevard'!$H7:$S14,MATCH("*"&amp;E$5&amp;"*",'Alachua-Brevard'!$C7:$C14,0),MATCH(E$6,'Alachua-Brevard'!$H6:$S6,0)),IF(OR(AND(COUNTIF('Dropdown Selections'!$C:$C,"="&amp;E$4)&gt;1,E$5="Total"),AND(E$4="Total of All Categories",E$5="All Subcategories")),SUMIF('Alachua-Brevard'!$G7:$G14,"="&amp;E$4,INDEX('Alachua-Brevard'!$H7:$S14,,MATCH(E$6,'Alachua-Brevard'!$H6:$S6,0))),""))))))),0)</f>
        <v>977694</v>
      </c>
      <c r="F7" s="31">
        <f>IFERROR(IF(OR(F$4="",F$5="",F$6=""),"",IF(OR(AND(F$4="Total of All Categories",F$5="Total"),AND( F$4&lt;&gt;"Total of All Categories",F$5="All Subcategories")),"",IF(AND(F$4="Total of All Categories",F$5="All Subcategories",F$6="All Types of Revenue"),'Alachua-Brevard'!$S14,IF(AND(COUNTIF('Dropdown Selections'!$C:$C,"="&amp;F$4)=1,F$4&lt;&gt;"OTHER",F$5="Total"),INDEX('Alachua-Brevard'!$H7:$S14,MATCH(F$4,'Alachua-Brevard'!$G7:$G14,0),MATCH(F$6,'Alachua-Brevard'!$H6:$S6,0)),IF(AND(COUNTIF('Dropdown Selections'!$C:$C,"="&amp;F$4)=1,F$4="OTHER",F$5="Total"),INDEX('Alachua-Brevard'!$H7:$S14,MATCH("331900 - Federal Grant - Other",'Alachua-Brevard'!$C7:$C14,0),MATCH(F$6,'Alachua-Brevard'!$H6:$S6,0)),IF(AND(COUNTIF('Dropdown Selections'!$C:$C,"="&amp;F$4)&gt;1,OR(F$5&lt;&gt;"Total", F$5&lt;&gt;"All Subcategories"),F$4=INDEX('Dropdown Selections'!$C:$D,MATCH(F$5,'Dropdown Selections'!$D:$D,0),1)),INDEX('Alachua-Brevard'!$H7:$S14,MATCH("*"&amp;F$5&amp;"*",'Alachua-Brevard'!$C7:$C14,0),MATCH(F$6,'Alachua-Brevard'!$H6:$S6,0)),IF(OR(AND(COUNTIF('Dropdown Selections'!$C:$C,"="&amp;F$4)&gt;1,F$5="Total"),AND(F$4="Total of All Categories",F$5="All Subcategories")),SUMIF('Alachua-Brevard'!$G7:$G14,"="&amp;F$4,INDEX('Alachua-Brevard'!$H7:$S14,,MATCH(F$6,'Alachua-Brevard'!$H6:$S6,0))),""))))))),0)</f>
        <v>8167</v>
      </c>
      <c r="G7" s="31">
        <f>IFERROR(IF(OR(G$4="",G$5="",G$6=""),"",IF(OR(AND(G$4="Total of All Categories",G$5="Total"),AND( G$4&lt;&gt;"Total of All Categories",G$5="All Subcategories")),"",IF(AND(G$4="Total of All Categories",G$5="All Subcategories",G$6="All Types of Revenue"),'Alachua-Brevard'!$S14,IF(AND(COUNTIF('Dropdown Selections'!$C:$C,"="&amp;G$4)=1,G$4&lt;&gt;"OTHER",G$5="Total"),INDEX('Alachua-Brevard'!$H7:$S14,MATCH(G$4,'Alachua-Brevard'!$G7:$G14,0),MATCH(G$6,'Alachua-Brevard'!$H6:$S6,0)),IF(AND(COUNTIF('Dropdown Selections'!$C:$C,"="&amp;G$4)=1,G$4="OTHER",G$5="Total"),INDEX('Alachua-Brevard'!$H7:$S14,MATCH("331900 - Federal Grant - Other",'Alachua-Brevard'!$C7:$C14,0),MATCH(G$6,'Alachua-Brevard'!$H6:$S6,0)),IF(AND(COUNTIF('Dropdown Selections'!$C:$C,"="&amp;G$4)&gt;1,OR(G$5&lt;&gt;"Total", G$5&lt;&gt;"All Subcategories"),G$4=INDEX('Dropdown Selections'!$C:$D,MATCH(G$5,'Dropdown Selections'!$D:$D,0),1)),INDEX('Alachua-Brevard'!$H7:$S14,MATCH("*"&amp;G$5&amp;"*",'Alachua-Brevard'!$C7:$C14,0),MATCH(G$6,'Alachua-Brevard'!$H6:$S6,0)),IF(OR(AND(COUNTIF('Dropdown Selections'!$C:$C,"="&amp;G$4)&gt;1,G$5="Total"),AND(G$4="Total of All Categories",G$5="All Subcategories")),SUMIF('Alachua-Brevard'!$G7:$G14,"="&amp;G$4,INDEX('Alachua-Brevard'!$H7:$S14,,MATCH(G$6,'Alachua-Brevard'!$H6:$S6,0))),""))))))),0)</f>
        <v>307858</v>
      </c>
      <c r="H7" s="31">
        <f>IFERROR(IF(OR(H$4="",H$5="",H$6=""),"",IF(OR(AND(H$4="Total of All Categories",H$5="Total"),AND( H$4&lt;&gt;"Total of All Categories",H$5="All Subcategories")),"",IF(AND(H$4="Total of All Categories",H$5="All Subcategories",H$6="All Types of Revenue"),'Alachua-Brevard'!$S14,IF(AND(COUNTIF('Dropdown Selections'!$C:$C,"="&amp;H$4)=1,H$4&lt;&gt;"OTHER",H$5="Total"),INDEX('Alachua-Brevard'!$H7:$S14,MATCH(H$4,'Alachua-Brevard'!$G7:$G14,0),MATCH(H$6,'Alachua-Brevard'!$H6:$S6,0)),IF(AND(COUNTIF('Dropdown Selections'!$C:$C,"="&amp;H$4)=1,H$4="OTHER",H$5="Total"),INDEX('Alachua-Brevard'!$H7:$S14,MATCH("331900 - Federal Grant - Other",'Alachua-Brevard'!$C7:$C14,0),MATCH(H$6,'Alachua-Brevard'!$H6:$S6,0)),IF(AND(COUNTIF('Dropdown Selections'!$C:$C,"="&amp;H$4)&gt;1,OR(H$5&lt;&gt;"Total", H$5&lt;&gt;"All Subcategories"),H$4=INDEX('Dropdown Selections'!$C:$D,MATCH(H$5,'Dropdown Selections'!$D:$D,0),1)),INDEX('Alachua-Brevard'!$H7:$S14,MATCH("*"&amp;H$5&amp;"*",'Alachua-Brevard'!$C7:$C14,0),MATCH(H$6,'Alachua-Brevard'!$H6:$S6,0)),IF(OR(AND(COUNTIF('Dropdown Selections'!$C:$C,"="&amp;H$4)&gt;1,H$5="Total"),AND(H$4="Total of All Categories",H$5="All Subcategories")),SUMIF('Alachua-Brevard'!$G7:$G14,"="&amp;H$4,INDEX('Alachua-Brevard'!$H7:$S14,,MATCH(H$6,'Alachua-Brevard'!$H6:$S6,0))),""))))))),0)</f>
        <v>512263</v>
      </c>
      <c r="I7" s="31">
        <f>IFERROR(IF(OR(I$4="",I$5="",I$6=""),"",IF(OR(AND(I$4="Total of All Categories",I$5="Total"),AND( I$4&lt;&gt;"Total of All Categories",I$5="All Subcategories")),"",IF(AND(I$4="Total of All Categories",I$5="All Subcategories",I$6="All Types of Revenue"),'Alachua-Brevard'!$S14,IF(AND(COUNTIF('Dropdown Selections'!$C:$C,"="&amp;I$4)=1,I$4&lt;&gt;"OTHER",I$5="Total"),INDEX('Alachua-Brevard'!$H7:$S14,MATCH(I$4,'Alachua-Brevard'!$G7:$G14,0),MATCH(I$6,'Alachua-Brevard'!$H6:$S6,0)),IF(AND(COUNTIF('Dropdown Selections'!$C:$C,"="&amp;I$4)=1,I$4="OTHER",I$5="Total"),INDEX('Alachua-Brevard'!$H7:$S14,MATCH("331900 - Federal Grant - Other",'Alachua-Brevard'!$C7:$C14,0),MATCH(I$6,'Alachua-Brevard'!$H6:$S6,0)),IF(AND(COUNTIF('Dropdown Selections'!$C:$C,"="&amp;I$4)&gt;1,OR(I$5&lt;&gt;"Total", I$5&lt;&gt;"All Subcategories"),I$4=INDEX('Dropdown Selections'!$C:$D,MATCH(I$5,'Dropdown Selections'!$D:$D,0),1)),INDEX('Alachua-Brevard'!$H7:$S14,MATCH("*"&amp;I$5&amp;"*",'Alachua-Brevard'!$C7:$C14,0),MATCH(I$6,'Alachua-Brevard'!$H6:$S6,0)),IF(OR(AND(COUNTIF('Dropdown Selections'!$C:$C,"="&amp;I$4)&gt;1,I$5="Total"),AND(I$4="Total of All Categories",I$5="All Subcategories")),SUMIF('Alachua-Brevard'!$G7:$G14,"="&amp;I$4,INDEX('Alachua-Brevard'!$H7:$S14,,MATCH(I$6,'Alachua-Brevard'!$H6:$S6,0))),""))))))),0)</f>
        <v>777707</v>
      </c>
      <c r="J7" s="31">
        <f>IFERROR(IF(OR(J$4="",J$5="",J$6=""),"",IF(OR(AND(J$4="Total of All Categories",J$5="Total"),AND( J$4&lt;&gt;"Total of All Categories",J$5="All Subcategories")),"",IF(AND(J$4="Total of All Categories",J$5="All Subcategories",J$6="All Types of Revenue"),'Alachua-Brevard'!$S14,IF(AND(COUNTIF('Dropdown Selections'!$C:$C,"="&amp;J$4)=1,J$4&lt;&gt;"OTHER",J$5="Total"),INDEX('Alachua-Brevard'!$H7:$S14,MATCH(J$4,'Alachua-Brevard'!$G7:$G14,0),MATCH(J$6,'Alachua-Brevard'!$H6:$S6,0)),IF(AND(COUNTIF('Dropdown Selections'!$C:$C,"="&amp;J$4)=1,J$4="OTHER",J$5="Total"),INDEX('Alachua-Brevard'!$H7:$S14,MATCH("331900 - Federal Grant - Other",'Alachua-Brevard'!$C7:$C14,0),MATCH(J$6,'Alachua-Brevard'!$H6:$S6,0)),IF(AND(COUNTIF('Dropdown Selections'!$C:$C,"="&amp;J$4)&gt;1,OR(J$5&lt;&gt;"Total", J$5&lt;&gt;"All Subcategories"),J$4=INDEX('Dropdown Selections'!$C:$D,MATCH(J$5,'Dropdown Selections'!$D:$D,0),1)),INDEX('Alachua-Brevard'!$H7:$S14,MATCH("*"&amp;J$5&amp;"*",'Alachua-Brevard'!$C7:$C14,0),MATCH(J$6,'Alachua-Brevard'!$H6:$S6,0)),IF(OR(AND(COUNTIF('Dropdown Selections'!$C:$C,"="&amp;J$4)&gt;1,J$5="Total"),AND(J$4="Total of All Categories",J$5="All Subcategories")),SUMIF('Alachua-Brevard'!$G7:$G14,"="&amp;J$4,INDEX('Alachua-Brevard'!$H7:$S14,,MATCH(J$6,'Alachua-Brevard'!$H6:$S6,0))),""))))))),0)</f>
        <v>0</v>
      </c>
      <c r="K7" s="31">
        <f>IFERROR(IF(OR(K$4="",K$5="",K$6=""),"",IF(OR(AND(K$4="Total of All Categories",K$5="Total"),AND( K$4&lt;&gt;"Total of All Categories",K$5="All Subcategories")),"",IF(AND(K$4="Total of All Categories",K$5="All Subcategories",K$6="All Types of Revenue"),'Alachua-Brevard'!$S14,IF(AND(COUNTIF('Dropdown Selections'!$C:$C,"="&amp;K$4)=1,K$4&lt;&gt;"OTHER",K$5="Total"),INDEX('Alachua-Brevard'!$H7:$S14,MATCH(K$4,'Alachua-Brevard'!$G7:$G14,0),MATCH(K$6,'Alachua-Brevard'!$H6:$S6,0)),IF(AND(COUNTIF('Dropdown Selections'!$C:$C,"="&amp;K$4)=1,K$4="OTHER",K$5="Total"),INDEX('Alachua-Brevard'!$H7:$S14,MATCH("331900 - Federal Grant - Other",'Alachua-Brevard'!$C7:$C14,0),MATCH(K$6,'Alachua-Brevard'!$H6:$S6,0)),IF(AND(COUNTIF('Dropdown Selections'!$C:$C,"="&amp;K$4)&gt;1,OR(K$5&lt;&gt;"Total", K$5&lt;&gt;"All Subcategories"),K$4=INDEX('Dropdown Selections'!$C:$D,MATCH(K$5,'Dropdown Selections'!$D:$D,0),1)),INDEX('Alachua-Brevard'!$H7:$S14,MATCH("*"&amp;K$5&amp;"*",'Alachua-Brevard'!$C7:$C14,0),MATCH(K$6,'Alachua-Brevard'!$H6:$S6,0)),IF(OR(AND(COUNTIF('Dropdown Selections'!$C:$C,"="&amp;K$4)&gt;1,K$5="Total"),AND(K$4="Total of All Categories",K$5="All Subcategories")),SUMIF('Alachua-Brevard'!$G7:$G14,"="&amp;K$4,INDEX('Alachua-Brevard'!$H7:$S14,,MATCH(K$6,'Alachua-Brevard'!$H6:$S6,0))),""))))))),0)</f>
        <v>0</v>
      </c>
      <c r="L7" s="31">
        <f>IFERROR(IF(OR(L$4="",L$5="",L$6=""),"",IF(OR(AND(L$4="Total of All Categories",L$5="Total"),AND( L$4&lt;&gt;"Total of All Categories",L$5="All Subcategories")),"",IF(AND(L$4="Total of All Categories",L$5="All Subcategories",L$6="All Types of Revenue"),'Alachua-Brevard'!$S14,IF(AND(COUNTIF('Dropdown Selections'!$C:$C,"="&amp;L$4)=1,L$4&lt;&gt;"OTHER",L$5="Total"),INDEX('Alachua-Brevard'!$H7:$S14,MATCH(L$4,'Alachua-Brevard'!$G7:$G14,0),MATCH(L$6,'Alachua-Brevard'!$H6:$S6,0)),IF(AND(COUNTIF('Dropdown Selections'!$C:$C,"="&amp;L$4)=1,L$4="OTHER",L$5="Total"),INDEX('Alachua-Brevard'!$H7:$S14,MATCH("331900 - Federal Grant - Other",'Alachua-Brevard'!$C7:$C14,0),MATCH(L$6,'Alachua-Brevard'!$H6:$S6,0)),IF(AND(COUNTIF('Dropdown Selections'!$C:$C,"="&amp;L$4)&gt;1,OR(L$5&lt;&gt;"Total", L$5&lt;&gt;"All Subcategories"),L$4=INDEX('Dropdown Selections'!$C:$D,MATCH(L$5,'Dropdown Selections'!$D:$D,0),1)),INDEX('Alachua-Brevard'!$H7:$S14,MATCH("*"&amp;L$5&amp;"*",'Alachua-Brevard'!$C7:$C14,0),MATCH(L$6,'Alachua-Brevard'!$H6:$S6,0)),IF(OR(AND(COUNTIF('Dropdown Selections'!$C:$C,"="&amp;L$4)&gt;1,L$5="Total"),AND(L$4="Total of All Categories",L$5="All Subcategories")),SUMIF('Alachua-Brevard'!$G7:$G14,"="&amp;L$4,INDEX('Alachua-Brevard'!$H7:$S14,,MATCH(L$6,'Alachua-Brevard'!$H6:$S6,0))),""))))))),0)</f>
        <v>0</v>
      </c>
    </row>
    <row r="8" spans="2:12" s="29" customFormat="1" ht="15.75" x14ac:dyDescent="0.25">
      <c r="B8" s="32" t="s">
        <v>107</v>
      </c>
      <c r="C8" s="31">
        <f>IFERROR(IF(OR(C$4="",C$5="",C$6=""),"",IF(OR(AND(C$4="Total of All Categories",C$5="Total"),AND( C$4&lt;&gt;"Total of All Categories",C$5="All Subcategories")),"",IF(AND(C$4="Total of All Categories",C$5="All Subcategories",C$6="All Types of Revenue"),'Alachua-Brevard'!$S20,IF(AND(COUNTIF('Dropdown Selections'!$C:$C,"="&amp;C$4)=1,C$4&lt;&gt;"OTHER",C$5="Total"),INDEX('Alachua-Brevard'!$H17:$S20,MATCH(C$4,'Alachua-Brevard'!$G17:$G20,0),MATCH(C$6,'Alachua-Brevard'!$H16:$S16,0)),IF(AND(COUNTIF('Dropdown Selections'!$C:$C,"="&amp;C$4)=1,C$4="OTHER",C$5="Total"),INDEX('Alachua-Brevard'!$H17:$S20,MATCH("331900 - Federal Grant - Other",'Alachua-Brevard'!$C17:$C20,0),MATCH(C$6,'Alachua-Brevard'!$H16:$S16,0)),IF(AND(COUNTIF('Dropdown Selections'!$C:$C,"="&amp;C$4)&gt;1,OR(C$5&lt;&gt;"Total", C$5&lt;&gt;"All Subcategories"),C$4=INDEX('Dropdown Selections'!$C:$D,MATCH(C$5,'Dropdown Selections'!$D:$D,0),1)),INDEX('Alachua-Brevard'!$H17:$S20,MATCH("*"&amp;C$5&amp;"*",'Alachua-Brevard'!$C17:$C20,0),MATCH(C$6,'Alachua-Brevard'!$H16:$S16,0)),IF(OR(AND(COUNTIF('Dropdown Selections'!$C:$C,"="&amp;C$4)&gt;1,C$5="Total"),AND(C$4="Total of All Categories",C$5="All Subcategories")),SUMIF('Alachua-Brevard'!$G17:$G20,"="&amp;C$4,INDEX('Alachua-Brevard'!$H17:$S20,,MATCH(C$6,'Alachua-Brevard'!$H16:$S16,0))),""))))))),0)</f>
        <v>1352500</v>
      </c>
      <c r="D8" s="31">
        <f>IFERROR(IF(OR(D$4="",D$5="",D$6=""),"",IF(OR(AND(D$4="Total of All Categories",D$5="Total"),AND( D$4&lt;&gt;"Total of All Categories",D$5="All Subcategories")),"",IF(AND(D$4="Total of All Categories",D$5="All Subcategories",D$6="All Types of Revenue"),'Alachua-Brevard'!$S20,IF(AND(COUNTIF('Dropdown Selections'!$C:$C,"="&amp;D$4)=1,D$4&lt;&gt;"OTHER",D$5="Total"),INDEX('Alachua-Brevard'!$H17:$S20,MATCH(D$4,'Alachua-Brevard'!$G17:$G20,0),MATCH(D$6,'Alachua-Brevard'!$H16:$S16,0)),IF(AND(COUNTIF('Dropdown Selections'!$C:$C,"="&amp;D$4)=1,D$4="OTHER",D$5="Total"),INDEX('Alachua-Brevard'!$H17:$S20,MATCH("331900 - Federal Grant - Other",'Alachua-Brevard'!$C17:$C20,0),MATCH(D$6,'Alachua-Brevard'!$H16:$S16,0)),IF(AND(COUNTIF('Dropdown Selections'!$C:$C,"="&amp;D$4)&gt;1,OR(D$5&lt;&gt;"Total", D$5&lt;&gt;"All Subcategories"),D$4=INDEX('Dropdown Selections'!$C:$D,MATCH(D$5,'Dropdown Selections'!$D:$D,0),1)),INDEX('Alachua-Brevard'!$H17:$S20,MATCH("*"&amp;D$5&amp;"*",'Alachua-Brevard'!$C17:$C20,0),MATCH(D$6,'Alachua-Brevard'!$H16:$S16,0)),IF(OR(AND(COUNTIF('Dropdown Selections'!$C:$C,"="&amp;D$4)&gt;1,D$5="Total"),AND(D$4="Total of All Categories",D$5="All Subcategories")),SUMIF('Alachua-Brevard'!$G17:$G20,"="&amp;D$4,INDEX('Alachua-Brevard'!$H17:$S20,,MATCH(D$6,'Alachua-Brevard'!$H16:$S16,0))),""))))))),0)</f>
        <v>5987</v>
      </c>
      <c r="E8" s="31">
        <f>IFERROR(IF(OR(E$4="",E$5="",E$6=""),"",IF(OR(AND(E$4="Total of All Categories",E$5="Total"),AND( E$4&lt;&gt;"Total of All Categories",E$5="All Subcategories")),"",IF(AND(E$4="Total of All Categories",E$5="All Subcategories",E$6="All Types of Revenue"),'Alachua-Brevard'!$S20,IF(AND(COUNTIF('Dropdown Selections'!$C:$C,"="&amp;E$4)=1,E$4&lt;&gt;"OTHER",E$5="Total"),INDEX('Alachua-Brevard'!$H17:$S20,MATCH(E$4,'Alachua-Brevard'!$G17:$G20,0),MATCH(E$6,'Alachua-Brevard'!$H16:$S16,0)),IF(AND(COUNTIF('Dropdown Selections'!$C:$C,"="&amp;E$4)=1,E$4="OTHER",E$5="Total"),INDEX('Alachua-Brevard'!$H17:$S20,MATCH("331900 - Federal Grant - Other",'Alachua-Brevard'!$C17:$C20,0),MATCH(E$6,'Alachua-Brevard'!$H16:$S16,0)),IF(AND(COUNTIF('Dropdown Selections'!$C:$C,"="&amp;E$4)&gt;1,OR(E$5&lt;&gt;"Total", E$5&lt;&gt;"All Subcategories"),E$4=INDEX('Dropdown Selections'!$C:$D,MATCH(E$5,'Dropdown Selections'!$D:$D,0),1)),INDEX('Alachua-Brevard'!$H17:$S20,MATCH("*"&amp;E$5&amp;"*",'Alachua-Brevard'!$C17:$C20,0),MATCH(E$6,'Alachua-Brevard'!$H16:$S16,0)),IF(OR(AND(COUNTIF('Dropdown Selections'!$C:$C,"="&amp;E$4)&gt;1,E$5="Total"),AND(E$4="Total of All Categories",E$5="All Subcategories")),SUMIF('Alachua-Brevard'!$G17:$G20,"="&amp;E$4,INDEX('Alachua-Brevard'!$H17:$S20,,MATCH(E$6,'Alachua-Brevard'!$H16:$S16,0))),""))))))),0)</f>
        <v>566567</v>
      </c>
      <c r="F8" s="31">
        <f>IFERROR(IF(OR(F$4="",F$5="",F$6=""),"",IF(OR(AND(F$4="Total of All Categories",F$5="Total"),AND( F$4&lt;&gt;"Total of All Categories",F$5="All Subcategories")),"",IF(AND(F$4="Total of All Categories",F$5="All Subcategories",F$6="All Types of Revenue"),'Alachua-Brevard'!$S20,IF(AND(COUNTIF('Dropdown Selections'!$C:$C,"="&amp;F$4)=1,F$4&lt;&gt;"OTHER",F$5="Total"),INDEX('Alachua-Brevard'!$H17:$S20,MATCH(F$4,'Alachua-Brevard'!$G17:$G20,0),MATCH(F$6,'Alachua-Brevard'!$H16:$S16,0)),IF(AND(COUNTIF('Dropdown Selections'!$C:$C,"="&amp;F$4)=1,F$4="OTHER",F$5="Total"),INDEX('Alachua-Brevard'!$H17:$S20,MATCH("331900 - Federal Grant - Other",'Alachua-Brevard'!$C17:$C20,0),MATCH(F$6,'Alachua-Brevard'!$H16:$S16,0)),IF(AND(COUNTIF('Dropdown Selections'!$C:$C,"="&amp;F$4)&gt;1,OR(F$5&lt;&gt;"Total", F$5&lt;&gt;"All Subcategories"),F$4=INDEX('Dropdown Selections'!$C:$D,MATCH(F$5,'Dropdown Selections'!$D:$D,0),1)),INDEX('Alachua-Brevard'!$H17:$S20,MATCH("*"&amp;F$5&amp;"*",'Alachua-Brevard'!$C17:$C20,0),MATCH(F$6,'Alachua-Brevard'!$H16:$S16,0)),IF(OR(AND(COUNTIF('Dropdown Selections'!$C:$C,"="&amp;F$4)&gt;1,F$5="Total"),AND(F$4="Total of All Categories",F$5="All Subcategories")),SUMIF('Alachua-Brevard'!$G17:$G20,"="&amp;F$4,INDEX('Alachua-Brevard'!$H17:$S20,,MATCH(F$6,'Alachua-Brevard'!$H16:$S16,0))),""))))))),0)</f>
        <v>0</v>
      </c>
      <c r="G8" s="31">
        <f>IFERROR(IF(OR(G$4="",G$5="",G$6=""),"",IF(OR(AND(G$4="Total of All Categories",G$5="Total"),AND( G$4&lt;&gt;"Total of All Categories",G$5="All Subcategories")),"",IF(AND(G$4="Total of All Categories",G$5="All Subcategories",G$6="All Types of Revenue"),'Alachua-Brevard'!$S20,IF(AND(COUNTIF('Dropdown Selections'!$C:$C,"="&amp;G$4)=1,G$4&lt;&gt;"OTHER",G$5="Total"),INDEX('Alachua-Brevard'!$H17:$S20,MATCH(G$4,'Alachua-Brevard'!$G17:$G20,0),MATCH(G$6,'Alachua-Brevard'!$H16:$S16,0)),IF(AND(COUNTIF('Dropdown Selections'!$C:$C,"="&amp;G$4)=1,G$4="OTHER",G$5="Total"),INDEX('Alachua-Brevard'!$H17:$S20,MATCH("331900 - Federal Grant - Other",'Alachua-Brevard'!$C17:$C20,0),MATCH(G$6,'Alachua-Brevard'!$H16:$S16,0)),IF(AND(COUNTIF('Dropdown Selections'!$C:$C,"="&amp;G$4)&gt;1,OR(G$5&lt;&gt;"Total", G$5&lt;&gt;"All Subcategories"),G$4=INDEX('Dropdown Selections'!$C:$D,MATCH(G$5,'Dropdown Selections'!$D:$D,0),1)),INDEX('Alachua-Brevard'!$H17:$S20,MATCH("*"&amp;G$5&amp;"*",'Alachua-Brevard'!$C17:$C20,0),MATCH(G$6,'Alachua-Brevard'!$H16:$S16,0)),IF(OR(AND(COUNTIF('Dropdown Selections'!$C:$C,"="&amp;G$4)&gt;1,G$5="Total"),AND(G$4="Total of All Categories",G$5="All Subcategories")),SUMIF('Alachua-Brevard'!$G17:$G20,"="&amp;G$4,INDEX('Alachua-Brevard'!$H17:$S20,,MATCH(G$6,'Alachua-Brevard'!$H16:$S16,0))),""))))))),0)</f>
        <v>0</v>
      </c>
      <c r="H8" s="31">
        <f>IFERROR(IF(OR(H$4="",H$5="",H$6=""),"",IF(OR(AND(H$4="Total of All Categories",H$5="Total"),AND( H$4&lt;&gt;"Total of All Categories",H$5="All Subcategories")),"",IF(AND(H$4="Total of All Categories",H$5="All Subcategories",H$6="All Types of Revenue"),'Alachua-Brevard'!$S20,IF(AND(COUNTIF('Dropdown Selections'!$C:$C,"="&amp;H$4)=1,H$4&lt;&gt;"OTHER",H$5="Total"),INDEX('Alachua-Brevard'!$H17:$S20,MATCH(H$4,'Alachua-Brevard'!$G17:$G20,0),MATCH(H$6,'Alachua-Brevard'!$H16:$S16,0)),IF(AND(COUNTIF('Dropdown Selections'!$C:$C,"="&amp;H$4)=1,H$4="OTHER",H$5="Total"),INDEX('Alachua-Brevard'!$H17:$S20,MATCH("331900 - Federal Grant - Other",'Alachua-Brevard'!$C17:$C20,0),MATCH(H$6,'Alachua-Brevard'!$H16:$S16,0)),IF(AND(COUNTIF('Dropdown Selections'!$C:$C,"="&amp;H$4)&gt;1,OR(H$5&lt;&gt;"Total", H$5&lt;&gt;"All Subcategories"),H$4=INDEX('Dropdown Selections'!$C:$D,MATCH(H$5,'Dropdown Selections'!$D:$D,0),1)),INDEX('Alachua-Brevard'!$H17:$S20,MATCH("*"&amp;H$5&amp;"*",'Alachua-Brevard'!$C17:$C20,0),MATCH(H$6,'Alachua-Brevard'!$H16:$S16,0)),IF(OR(AND(COUNTIF('Dropdown Selections'!$C:$C,"="&amp;H$4)&gt;1,H$5="Total"),AND(H$4="Total of All Categories",H$5="All Subcategories")),SUMIF('Alachua-Brevard'!$G17:$G20,"="&amp;H$4,INDEX('Alachua-Brevard'!$H17:$S20,,MATCH(H$6,'Alachua-Brevard'!$H16:$S16,0))),""))))))),0)</f>
        <v>779946</v>
      </c>
      <c r="I8" s="31">
        <f>IFERROR(IF(OR(I$4="",I$5="",I$6=""),"",IF(OR(AND(I$4="Total of All Categories",I$5="Total"),AND( I$4&lt;&gt;"Total of All Categories",I$5="All Subcategories")),"",IF(AND(I$4="Total of All Categories",I$5="All Subcategories",I$6="All Types of Revenue"),'Alachua-Brevard'!$S20,IF(AND(COUNTIF('Dropdown Selections'!$C:$C,"="&amp;I$4)=1,I$4&lt;&gt;"OTHER",I$5="Total"),INDEX('Alachua-Brevard'!$H17:$S20,MATCH(I$4,'Alachua-Brevard'!$G17:$G20,0),MATCH(I$6,'Alachua-Brevard'!$H16:$S16,0)),IF(AND(COUNTIF('Dropdown Selections'!$C:$C,"="&amp;I$4)=1,I$4="OTHER",I$5="Total"),INDEX('Alachua-Brevard'!$H17:$S20,MATCH("331900 - Federal Grant - Other",'Alachua-Brevard'!$C17:$C20,0),MATCH(I$6,'Alachua-Brevard'!$H16:$S16,0)),IF(AND(COUNTIF('Dropdown Selections'!$C:$C,"="&amp;I$4)&gt;1,OR(I$5&lt;&gt;"Total", I$5&lt;&gt;"All Subcategories"),I$4=INDEX('Dropdown Selections'!$C:$D,MATCH(I$5,'Dropdown Selections'!$D:$D,0),1)),INDEX('Alachua-Brevard'!$H17:$S20,MATCH("*"&amp;I$5&amp;"*",'Alachua-Brevard'!$C17:$C20,0),MATCH(I$6,'Alachua-Brevard'!$H16:$S16,0)),IF(OR(AND(COUNTIF('Dropdown Selections'!$C:$C,"="&amp;I$4)&gt;1,I$5="Total"),AND(I$4="Total of All Categories",I$5="All Subcategories")),SUMIF('Alachua-Brevard'!$G17:$G20,"="&amp;I$4,INDEX('Alachua-Brevard'!$H17:$S20,,MATCH(I$6,'Alachua-Brevard'!$H16:$S16,0))),""))))))),0)</f>
        <v>0</v>
      </c>
      <c r="J8" s="31">
        <f>IFERROR(IF(OR(J$4="",J$5="",J$6=""),"",IF(OR(AND(J$4="Total of All Categories",J$5="Total"),AND( J$4&lt;&gt;"Total of All Categories",J$5="All Subcategories")),"",IF(AND(J$4="Total of All Categories",J$5="All Subcategories",J$6="All Types of Revenue"),'Alachua-Brevard'!$S20,IF(AND(COUNTIF('Dropdown Selections'!$C:$C,"="&amp;J$4)=1,J$4&lt;&gt;"OTHER",J$5="Total"),INDEX('Alachua-Brevard'!$H17:$S20,MATCH(J$4,'Alachua-Brevard'!$G17:$G20,0),MATCH(J$6,'Alachua-Brevard'!$H16:$S16,0)),IF(AND(COUNTIF('Dropdown Selections'!$C:$C,"="&amp;J$4)=1,J$4="OTHER",J$5="Total"),INDEX('Alachua-Brevard'!$H17:$S20,MATCH("331900 - Federal Grant - Other",'Alachua-Brevard'!$C17:$C20,0),MATCH(J$6,'Alachua-Brevard'!$H16:$S16,0)),IF(AND(COUNTIF('Dropdown Selections'!$C:$C,"="&amp;J$4)&gt;1,OR(J$5&lt;&gt;"Total", J$5&lt;&gt;"All Subcategories"),J$4=INDEX('Dropdown Selections'!$C:$D,MATCH(J$5,'Dropdown Selections'!$D:$D,0),1)),INDEX('Alachua-Brevard'!$H17:$S20,MATCH("*"&amp;J$5&amp;"*",'Alachua-Brevard'!$C17:$C20,0),MATCH(J$6,'Alachua-Brevard'!$H16:$S16,0)),IF(OR(AND(COUNTIF('Dropdown Selections'!$C:$C,"="&amp;J$4)&gt;1,J$5="Total"),AND(J$4="Total of All Categories",J$5="All Subcategories")),SUMIF('Alachua-Brevard'!$G17:$G20,"="&amp;J$4,INDEX('Alachua-Brevard'!$H17:$S20,,MATCH(J$6,'Alachua-Brevard'!$H16:$S16,0))),""))))))),0)</f>
        <v>0</v>
      </c>
      <c r="K8" s="31">
        <f>IFERROR(IF(OR(K$4="",K$5="",K$6=""),"",IF(OR(AND(K$4="Total of All Categories",K$5="Total"),AND( K$4&lt;&gt;"Total of All Categories",K$5="All Subcategories")),"",IF(AND(K$4="Total of All Categories",K$5="All Subcategories",K$6="All Types of Revenue"),'Alachua-Brevard'!$S20,IF(AND(COUNTIF('Dropdown Selections'!$C:$C,"="&amp;K$4)=1,K$4&lt;&gt;"OTHER",K$5="Total"),INDEX('Alachua-Brevard'!$H17:$S20,MATCH(K$4,'Alachua-Brevard'!$G17:$G20,0),MATCH(K$6,'Alachua-Brevard'!$H16:$S16,0)),IF(AND(COUNTIF('Dropdown Selections'!$C:$C,"="&amp;K$4)=1,K$4="OTHER",K$5="Total"),INDEX('Alachua-Brevard'!$H17:$S20,MATCH("331900 - Federal Grant - Other",'Alachua-Brevard'!$C17:$C20,0),MATCH(K$6,'Alachua-Brevard'!$H16:$S16,0)),IF(AND(COUNTIF('Dropdown Selections'!$C:$C,"="&amp;K$4)&gt;1,OR(K$5&lt;&gt;"Total", K$5&lt;&gt;"All Subcategories"),K$4=INDEX('Dropdown Selections'!$C:$D,MATCH(K$5,'Dropdown Selections'!$D:$D,0),1)),INDEX('Alachua-Brevard'!$H17:$S20,MATCH("*"&amp;K$5&amp;"*",'Alachua-Brevard'!$C17:$C20,0),MATCH(K$6,'Alachua-Brevard'!$H16:$S16,0)),IF(OR(AND(COUNTIF('Dropdown Selections'!$C:$C,"="&amp;K$4)&gt;1,K$5="Total"),AND(K$4="Total of All Categories",K$5="All Subcategories")),SUMIF('Alachua-Brevard'!$G17:$G20,"="&amp;K$4,INDEX('Alachua-Brevard'!$H17:$S20,,MATCH(K$6,'Alachua-Brevard'!$H16:$S16,0))),""))))))),0)</f>
        <v>0</v>
      </c>
      <c r="L8" s="31">
        <f>IFERROR(IF(OR(L$4="",L$5="",L$6=""),"",IF(OR(AND(L$4="Total of All Categories",L$5="Total"),AND( L$4&lt;&gt;"Total of All Categories",L$5="All Subcategories")),"",IF(AND(L$4="Total of All Categories",L$5="All Subcategories",L$6="All Types of Revenue"),'Alachua-Brevard'!$S20,IF(AND(COUNTIF('Dropdown Selections'!$C:$C,"="&amp;L$4)=1,L$4&lt;&gt;"OTHER",L$5="Total"),INDEX('Alachua-Brevard'!$H17:$S20,MATCH(L$4,'Alachua-Brevard'!$G17:$G20,0),MATCH(L$6,'Alachua-Brevard'!$H16:$S16,0)),IF(AND(COUNTIF('Dropdown Selections'!$C:$C,"="&amp;L$4)=1,L$4="OTHER",L$5="Total"),INDEX('Alachua-Brevard'!$H17:$S20,MATCH("331900 - Federal Grant - Other",'Alachua-Brevard'!$C17:$C20,0),MATCH(L$6,'Alachua-Brevard'!$H16:$S16,0)),IF(AND(COUNTIF('Dropdown Selections'!$C:$C,"="&amp;L$4)&gt;1,OR(L$5&lt;&gt;"Total", L$5&lt;&gt;"All Subcategories"),L$4=INDEX('Dropdown Selections'!$C:$D,MATCH(L$5,'Dropdown Selections'!$D:$D,0),1)),INDEX('Alachua-Brevard'!$H17:$S20,MATCH("*"&amp;L$5&amp;"*",'Alachua-Brevard'!$C17:$C20,0),MATCH(L$6,'Alachua-Brevard'!$H16:$S16,0)),IF(OR(AND(COUNTIF('Dropdown Selections'!$C:$C,"="&amp;L$4)&gt;1,L$5="Total"),AND(L$4="Total of All Categories",L$5="All Subcategories")),SUMIF('Alachua-Brevard'!$G17:$G20,"="&amp;L$4,INDEX('Alachua-Brevard'!$H17:$S20,,MATCH(L$6,'Alachua-Brevard'!$H16:$S16,0))),""))))))),0)</f>
        <v>0</v>
      </c>
    </row>
    <row r="9" spans="2:12" s="29" customFormat="1" ht="15.75" x14ac:dyDescent="0.25">
      <c r="B9" s="32" t="s">
        <v>108</v>
      </c>
      <c r="C9" s="31">
        <f>IFERROR(IF(OR(C$4="",C$5="",C$6=""),"",IF(OR(AND(C$4="Total of All Categories",C$5="Total"),AND( C$4&lt;&gt;"Total of All Categories",C$5="All Subcategories")),"",IF(AND(C$4="Total of All Categories",C$5="All Subcategories",C$6="All Types of Revenue"),'Alachua-Brevard'!$S30,IF(AND(COUNTIF('Dropdown Selections'!$C:$C,"="&amp;C$4)=1,C$4&lt;&gt;"OTHER",C$5="Total"),INDEX('Alachua-Brevard'!$H23:$S30,MATCH(C$4,'Alachua-Brevard'!$G23:$G30,0),MATCH(C$6,'Alachua-Brevard'!$H22:$S22,0)),IF(AND(COUNTIF('Dropdown Selections'!$C:$C,"="&amp;C$4)=1,C$4="OTHER",C$5="Total"),INDEX('Alachua-Brevard'!$H23:$S30,MATCH("331900 - Federal Grant - Other",'Alachua-Brevard'!$C23:$C30,0),MATCH(C$6,'Alachua-Brevard'!$H22:$S22,0)),IF(AND(COUNTIF('Dropdown Selections'!$C:$C,"="&amp;C$4)&gt;1,OR(C$5&lt;&gt;"Total", C$5&lt;&gt;"All Subcategories"),C$4=INDEX('Dropdown Selections'!$C:$D,MATCH(C$5,'Dropdown Selections'!$D:$D,0),1)),INDEX('Alachua-Brevard'!$H23:$S30,MATCH("*"&amp;C$5&amp;"*",'Alachua-Brevard'!$C23:$C30,0),MATCH(C$6,'Alachua-Brevard'!$H22:$S22,0)),IF(OR(AND(COUNTIF('Dropdown Selections'!$C:$C,"="&amp;C$4)&gt;1,C$5="Total"),AND(C$4="Total of All Categories",C$5="All Subcategories")),SUMIF('Alachua-Brevard'!$G23:$G30,"="&amp;C$4,INDEX('Alachua-Brevard'!$H23:$S30,,MATCH(C$6,'Alachua-Brevard'!$H22:$S22,0))),""))))))),0)</f>
        <v>10418378</v>
      </c>
      <c r="D9" s="31">
        <f>IFERROR(IF(OR(D$4="",D$5="",D$6=""),"",IF(OR(AND(D$4="Total of All Categories",D$5="Total"),AND( D$4&lt;&gt;"Total of All Categories",D$5="All Subcategories")),"",IF(AND(D$4="Total of All Categories",D$5="All Subcategories",D$6="All Types of Revenue"),'Alachua-Brevard'!$S30,IF(AND(COUNTIF('Dropdown Selections'!$C:$C,"="&amp;D$4)=1,D$4&lt;&gt;"OTHER",D$5="Total"),INDEX('Alachua-Brevard'!$H23:$S30,MATCH(D$4,'Alachua-Brevard'!$G23:$G30,0),MATCH(D$6,'Alachua-Brevard'!$H22:$S22,0)),IF(AND(COUNTIF('Dropdown Selections'!$C:$C,"="&amp;D$4)=1,D$4="OTHER",D$5="Total"),INDEX('Alachua-Brevard'!$H23:$S30,MATCH("331900 - Federal Grant - Other",'Alachua-Brevard'!$C23:$C30,0),MATCH(D$6,'Alachua-Brevard'!$H22:$S22,0)),IF(AND(COUNTIF('Dropdown Selections'!$C:$C,"="&amp;D$4)&gt;1,OR(D$5&lt;&gt;"Total", D$5&lt;&gt;"All Subcategories"),D$4=INDEX('Dropdown Selections'!$C:$D,MATCH(D$5,'Dropdown Selections'!$D:$D,0),1)),INDEX('Alachua-Brevard'!$H23:$S30,MATCH("*"&amp;D$5&amp;"*",'Alachua-Brevard'!$C23:$C30,0),MATCH(D$6,'Alachua-Brevard'!$H22:$S22,0)),IF(OR(AND(COUNTIF('Dropdown Selections'!$C:$C,"="&amp;D$4)&gt;1,D$5="Total"),AND(D$4="Total of All Categories",D$5="All Subcategories")),SUMIF('Alachua-Brevard'!$G23:$G30,"="&amp;D$4,INDEX('Alachua-Brevard'!$H23:$S30,,MATCH(D$6,'Alachua-Brevard'!$H22:$S22,0))),""))))))),0)</f>
        <v>707417</v>
      </c>
      <c r="E9" s="31">
        <f>IFERROR(IF(OR(E$4="",E$5="",E$6=""),"",IF(OR(AND(E$4="Total of All Categories",E$5="Total"),AND( E$4&lt;&gt;"Total of All Categories",E$5="All Subcategories")),"",IF(AND(E$4="Total of All Categories",E$5="All Subcategories",E$6="All Types of Revenue"),'Alachua-Brevard'!$S30,IF(AND(COUNTIF('Dropdown Selections'!$C:$C,"="&amp;E$4)=1,E$4&lt;&gt;"OTHER",E$5="Total"),INDEX('Alachua-Brevard'!$H23:$S30,MATCH(E$4,'Alachua-Brevard'!$G23:$G30,0),MATCH(E$6,'Alachua-Brevard'!$H22:$S22,0)),IF(AND(COUNTIF('Dropdown Selections'!$C:$C,"="&amp;E$4)=1,E$4="OTHER",E$5="Total"),INDEX('Alachua-Brevard'!$H23:$S30,MATCH("331900 - Federal Grant - Other",'Alachua-Brevard'!$C23:$C30,0),MATCH(E$6,'Alachua-Brevard'!$H22:$S22,0)),IF(AND(COUNTIF('Dropdown Selections'!$C:$C,"="&amp;E$4)&gt;1,OR(E$5&lt;&gt;"Total", E$5&lt;&gt;"All Subcategories"),E$4=INDEX('Dropdown Selections'!$C:$D,MATCH(E$5,'Dropdown Selections'!$D:$D,0),1)),INDEX('Alachua-Brevard'!$H23:$S30,MATCH("*"&amp;E$5&amp;"*",'Alachua-Brevard'!$C23:$C30,0),MATCH(E$6,'Alachua-Brevard'!$H22:$S22,0)),IF(OR(AND(COUNTIF('Dropdown Selections'!$C:$C,"="&amp;E$4)&gt;1,E$5="Total"),AND(E$4="Total of All Categories",E$5="All Subcategories")),SUMIF('Alachua-Brevard'!$G23:$G30,"="&amp;E$4,INDEX('Alachua-Brevard'!$H23:$S30,,MATCH(E$6,'Alachua-Brevard'!$H22:$S22,0))),""))))))),0)</f>
        <v>3212952</v>
      </c>
      <c r="F9" s="31">
        <f>IFERROR(IF(OR(F$4="",F$5="",F$6=""),"",IF(OR(AND(F$4="Total of All Categories",F$5="Total"),AND( F$4&lt;&gt;"Total of All Categories",F$5="All Subcategories")),"",IF(AND(F$4="Total of All Categories",F$5="All Subcategories",F$6="All Types of Revenue"),'Alachua-Brevard'!$S30,IF(AND(COUNTIF('Dropdown Selections'!$C:$C,"="&amp;F$4)=1,F$4&lt;&gt;"OTHER",F$5="Total"),INDEX('Alachua-Brevard'!$H23:$S30,MATCH(F$4,'Alachua-Brevard'!$G23:$G30,0),MATCH(F$6,'Alachua-Brevard'!$H22:$S22,0)),IF(AND(COUNTIF('Dropdown Selections'!$C:$C,"="&amp;F$4)=1,F$4="OTHER",F$5="Total"),INDEX('Alachua-Brevard'!$H23:$S30,MATCH("331900 - Federal Grant - Other",'Alachua-Brevard'!$C23:$C30,0),MATCH(F$6,'Alachua-Brevard'!$H22:$S22,0)),IF(AND(COUNTIF('Dropdown Selections'!$C:$C,"="&amp;F$4)&gt;1,OR(F$5&lt;&gt;"Total", F$5&lt;&gt;"All Subcategories"),F$4=INDEX('Dropdown Selections'!$C:$D,MATCH(F$5,'Dropdown Selections'!$D:$D,0),1)),INDEX('Alachua-Brevard'!$H23:$S30,MATCH("*"&amp;F$5&amp;"*",'Alachua-Brevard'!$C23:$C30,0),MATCH(F$6,'Alachua-Brevard'!$H22:$S22,0)),IF(OR(AND(COUNTIF('Dropdown Selections'!$C:$C,"="&amp;F$4)&gt;1,F$5="Total"),AND(F$4="Total of All Categories",F$5="All Subcategories")),SUMIF('Alachua-Brevard'!$G23:$G30,"="&amp;F$4,INDEX('Alachua-Brevard'!$H23:$S30,,MATCH(F$6,'Alachua-Brevard'!$H22:$S22,0))),""))))))),0)</f>
        <v>131247</v>
      </c>
      <c r="G9" s="31">
        <f>IFERROR(IF(OR(G$4="",G$5="",G$6=""),"",IF(OR(AND(G$4="Total of All Categories",G$5="Total"),AND( G$4&lt;&gt;"Total of All Categories",G$5="All Subcategories")),"",IF(AND(G$4="Total of All Categories",G$5="All Subcategories",G$6="All Types of Revenue"),'Alachua-Brevard'!$S30,IF(AND(COUNTIF('Dropdown Selections'!$C:$C,"="&amp;G$4)=1,G$4&lt;&gt;"OTHER",G$5="Total"),INDEX('Alachua-Brevard'!$H23:$S30,MATCH(G$4,'Alachua-Brevard'!$G23:$G30,0),MATCH(G$6,'Alachua-Brevard'!$H22:$S22,0)),IF(AND(COUNTIF('Dropdown Selections'!$C:$C,"="&amp;G$4)=1,G$4="OTHER",G$5="Total"),INDEX('Alachua-Brevard'!$H23:$S30,MATCH("331900 - Federal Grant - Other",'Alachua-Brevard'!$C23:$C30,0),MATCH(G$6,'Alachua-Brevard'!$H22:$S22,0)),IF(AND(COUNTIF('Dropdown Selections'!$C:$C,"="&amp;G$4)&gt;1,OR(G$5&lt;&gt;"Total", G$5&lt;&gt;"All Subcategories"),G$4=INDEX('Dropdown Selections'!$C:$D,MATCH(G$5,'Dropdown Selections'!$D:$D,0),1)),INDEX('Alachua-Brevard'!$H23:$S30,MATCH("*"&amp;G$5&amp;"*",'Alachua-Brevard'!$C23:$C30,0),MATCH(G$6,'Alachua-Brevard'!$H22:$S22,0)),IF(OR(AND(COUNTIF('Dropdown Selections'!$C:$C,"="&amp;G$4)&gt;1,G$5="Total"),AND(G$4="Total of All Categories",G$5="All Subcategories")),SUMIF('Alachua-Brevard'!$G23:$G30,"="&amp;G$4,INDEX('Alachua-Brevard'!$H23:$S30,,MATCH(G$6,'Alachua-Brevard'!$H22:$S22,0))),""))))))),0)</f>
        <v>6348637</v>
      </c>
      <c r="H9" s="31">
        <f>IFERROR(IF(OR(H$4="",H$5="",H$6=""),"",IF(OR(AND(H$4="Total of All Categories",H$5="Total"),AND( H$4&lt;&gt;"Total of All Categories",H$5="All Subcategories")),"",IF(AND(H$4="Total of All Categories",H$5="All Subcategories",H$6="All Types of Revenue"),'Alachua-Brevard'!$S30,IF(AND(COUNTIF('Dropdown Selections'!$C:$C,"="&amp;H$4)=1,H$4&lt;&gt;"OTHER",H$5="Total"),INDEX('Alachua-Brevard'!$H23:$S30,MATCH(H$4,'Alachua-Brevard'!$G23:$G30,0),MATCH(H$6,'Alachua-Brevard'!$H22:$S22,0)),IF(AND(COUNTIF('Dropdown Selections'!$C:$C,"="&amp;H$4)=1,H$4="OTHER",H$5="Total"),INDEX('Alachua-Brevard'!$H23:$S30,MATCH("331900 - Federal Grant - Other",'Alachua-Brevard'!$C23:$C30,0),MATCH(H$6,'Alachua-Brevard'!$H22:$S22,0)),IF(AND(COUNTIF('Dropdown Selections'!$C:$C,"="&amp;H$4)&gt;1,OR(H$5&lt;&gt;"Total", H$5&lt;&gt;"All Subcategories"),H$4=INDEX('Dropdown Selections'!$C:$D,MATCH(H$5,'Dropdown Selections'!$D:$D,0),1)),INDEX('Alachua-Brevard'!$H23:$S30,MATCH("*"&amp;H$5&amp;"*",'Alachua-Brevard'!$C23:$C30,0),MATCH(H$6,'Alachua-Brevard'!$H22:$S22,0)),IF(OR(AND(COUNTIF('Dropdown Selections'!$C:$C,"="&amp;H$4)&gt;1,H$5="Total"),AND(H$4="Total of All Categories",H$5="All Subcategories")),SUMIF('Alachua-Brevard'!$G23:$G30,"="&amp;H$4,INDEX('Alachua-Brevard'!$H23:$S30,,MATCH(H$6,'Alachua-Brevard'!$H22:$S22,0))),""))))))),0)</f>
        <v>0</v>
      </c>
      <c r="I9" s="31">
        <f>IFERROR(IF(OR(I$4="",I$5="",I$6=""),"",IF(OR(AND(I$4="Total of All Categories",I$5="Total"),AND( I$4&lt;&gt;"Total of All Categories",I$5="All Subcategories")),"",IF(AND(I$4="Total of All Categories",I$5="All Subcategories",I$6="All Types of Revenue"),'Alachua-Brevard'!$S30,IF(AND(COUNTIF('Dropdown Selections'!$C:$C,"="&amp;I$4)=1,I$4&lt;&gt;"OTHER",I$5="Total"),INDEX('Alachua-Brevard'!$H23:$S30,MATCH(I$4,'Alachua-Brevard'!$G23:$G30,0),MATCH(I$6,'Alachua-Brevard'!$H22:$S22,0)),IF(AND(COUNTIF('Dropdown Selections'!$C:$C,"="&amp;I$4)=1,I$4="OTHER",I$5="Total"),INDEX('Alachua-Brevard'!$H23:$S30,MATCH("331900 - Federal Grant - Other",'Alachua-Brevard'!$C23:$C30,0),MATCH(I$6,'Alachua-Brevard'!$H22:$S22,0)),IF(AND(COUNTIF('Dropdown Selections'!$C:$C,"="&amp;I$4)&gt;1,OR(I$5&lt;&gt;"Total", I$5&lt;&gt;"All Subcategories"),I$4=INDEX('Dropdown Selections'!$C:$D,MATCH(I$5,'Dropdown Selections'!$D:$D,0),1)),INDEX('Alachua-Brevard'!$H23:$S30,MATCH("*"&amp;I$5&amp;"*",'Alachua-Brevard'!$C23:$C30,0),MATCH(I$6,'Alachua-Brevard'!$H22:$S22,0)),IF(OR(AND(COUNTIF('Dropdown Selections'!$C:$C,"="&amp;I$4)&gt;1,I$5="Total"),AND(I$4="Total of All Categories",I$5="All Subcategories")),SUMIF('Alachua-Brevard'!$G23:$G30,"="&amp;I$4,INDEX('Alachua-Brevard'!$H23:$S30,,MATCH(I$6,'Alachua-Brevard'!$H22:$S22,0))),""))))))),0)</f>
        <v>11422</v>
      </c>
      <c r="J9" s="31">
        <f>IFERROR(IF(OR(J$4="",J$5="",J$6=""),"",IF(OR(AND(J$4="Total of All Categories",J$5="Total"),AND( J$4&lt;&gt;"Total of All Categories",J$5="All Subcategories")),"",IF(AND(J$4="Total of All Categories",J$5="All Subcategories",J$6="All Types of Revenue"),'Alachua-Brevard'!$S30,IF(AND(COUNTIF('Dropdown Selections'!$C:$C,"="&amp;J$4)=1,J$4&lt;&gt;"OTHER",J$5="Total"),INDEX('Alachua-Brevard'!$H23:$S30,MATCH(J$4,'Alachua-Brevard'!$G23:$G30,0),MATCH(J$6,'Alachua-Brevard'!$H22:$S22,0)),IF(AND(COUNTIF('Dropdown Selections'!$C:$C,"="&amp;J$4)=1,J$4="OTHER",J$5="Total"),INDEX('Alachua-Brevard'!$H23:$S30,MATCH("331900 - Federal Grant - Other",'Alachua-Brevard'!$C23:$C30,0),MATCH(J$6,'Alachua-Brevard'!$H22:$S22,0)),IF(AND(COUNTIF('Dropdown Selections'!$C:$C,"="&amp;J$4)&gt;1,OR(J$5&lt;&gt;"Total", J$5&lt;&gt;"All Subcategories"),J$4=INDEX('Dropdown Selections'!$C:$D,MATCH(J$5,'Dropdown Selections'!$D:$D,0),1)),INDEX('Alachua-Brevard'!$H23:$S30,MATCH("*"&amp;J$5&amp;"*",'Alachua-Brevard'!$C23:$C30,0),MATCH(J$6,'Alachua-Brevard'!$H22:$S22,0)),IF(OR(AND(COUNTIF('Dropdown Selections'!$C:$C,"="&amp;J$4)&gt;1,J$5="Total"),AND(J$4="Total of All Categories",J$5="All Subcategories")),SUMIF('Alachua-Brevard'!$G23:$G30,"="&amp;J$4,INDEX('Alachua-Brevard'!$H23:$S30,,MATCH(J$6,'Alachua-Brevard'!$H22:$S22,0))),""))))))),0)</f>
        <v>6703</v>
      </c>
      <c r="K9" s="31">
        <f>IFERROR(IF(OR(K$4="",K$5="",K$6=""),"",IF(OR(AND(K$4="Total of All Categories",K$5="Total"),AND( K$4&lt;&gt;"Total of All Categories",K$5="All Subcategories")),"",IF(AND(K$4="Total of All Categories",K$5="All Subcategories",K$6="All Types of Revenue"),'Alachua-Brevard'!$S30,IF(AND(COUNTIF('Dropdown Selections'!$C:$C,"="&amp;K$4)=1,K$4&lt;&gt;"OTHER",K$5="Total"),INDEX('Alachua-Brevard'!$H23:$S30,MATCH(K$4,'Alachua-Brevard'!$G23:$G30,0),MATCH(K$6,'Alachua-Brevard'!$H22:$S22,0)),IF(AND(COUNTIF('Dropdown Selections'!$C:$C,"="&amp;K$4)=1,K$4="OTHER",K$5="Total"),INDEX('Alachua-Brevard'!$H23:$S30,MATCH("331900 - Federal Grant - Other",'Alachua-Brevard'!$C23:$C30,0),MATCH(K$6,'Alachua-Brevard'!$H22:$S22,0)),IF(AND(COUNTIF('Dropdown Selections'!$C:$C,"="&amp;K$4)&gt;1,OR(K$5&lt;&gt;"Total", K$5&lt;&gt;"All Subcategories"),K$4=INDEX('Dropdown Selections'!$C:$D,MATCH(K$5,'Dropdown Selections'!$D:$D,0),1)),INDEX('Alachua-Brevard'!$H23:$S30,MATCH("*"&amp;K$5&amp;"*",'Alachua-Brevard'!$C23:$C30,0),MATCH(K$6,'Alachua-Brevard'!$H22:$S22,0)),IF(OR(AND(COUNTIF('Dropdown Selections'!$C:$C,"="&amp;K$4)&gt;1,K$5="Total"),AND(K$4="Total of All Categories",K$5="All Subcategories")),SUMIF('Alachua-Brevard'!$G23:$G30,"="&amp;K$4,INDEX('Alachua-Brevard'!$H23:$S30,,MATCH(K$6,'Alachua-Brevard'!$H22:$S22,0))),""))))))),0)</f>
        <v>0</v>
      </c>
      <c r="L9" s="31">
        <f>IFERROR(IF(OR(L$4="",L$5="",L$6=""),"",IF(OR(AND(L$4="Total of All Categories",L$5="Total"),AND( L$4&lt;&gt;"Total of All Categories",L$5="All Subcategories")),"",IF(AND(L$4="Total of All Categories",L$5="All Subcategories",L$6="All Types of Revenue"),'Alachua-Brevard'!$S30,IF(AND(COUNTIF('Dropdown Selections'!$C:$C,"="&amp;L$4)=1,L$4&lt;&gt;"OTHER",L$5="Total"),INDEX('Alachua-Brevard'!$H23:$S30,MATCH(L$4,'Alachua-Brevard'!$G23:$G30,0),MATCH(L$6,'Alachua-Brevard'!$H22:$S22,0)),IF(AND(COUNTIF('Dropdown Selections'!$C:$C,"="&amp;L$4)=1,L$4="OTHER",L$5="Total"),INDEX('Alachua-Brevard'!$H23:$S30,MATCH("331900 - Federal Grant - Other",'Alachua-Brevard'!$C23:$C30,0),MATCH(L$6,'Alachua-Brevard'!$H22:$S22,0)),IF(AND(COUNTIF('Dropdown Selections'!$C:$C,"="&amp;L$4)&gt;1,OR(L$5&lt;&gt;"Total", L$5&lt;&gt;"All Subcategories"),L$4=INDEX('Dropdown Selections'!$C:$D,MATCH(L$5,'Dropdown Selections'!$D:$D,0),1)),INDEX('Alachua-Brevard'!$H23:$S30,MATCH("*"&amp;L$5&amp;"*",'Alachua-Brevard'!$C23:$C30,0),MATCH(L$6,'Alachua-Brevard'!$H22:$S22,0)),IF(OR(AND(COUNTIF('Dropdown Selections'!$C:$C,"="&amp;L$4)&gt;1,L$5="Total"),AND(L$4="Total of All Categories",L$5="All Subcategories")),SUMIF('Alachua-Brevard'!$G23:$G30,"="&amp;L$4,INDEX('Alachua-Brevard'!$H23:$S30,,MATCH(L$6,'Alachua-Brevard'!$H22:$S22,0))),""))))))),0)</f>
        <v>0</v>
      </c>
    </row>
    <row r="10" spans="2:12" s="29" customFormat="1" ht="15.75" x14ac:dyDescent="0.25">
      <c r="B10" s="32" t="s">
        <v>109</v>
      </c>
      <c r="C10" s="31">
        <f>IFERROR(IF(OR(C$4="",C$5="",C$6=""),"",IF(OR(AND(C$4="Total of All Categories",C$5="Total"),AND( C$4&lt;&gt;"Total of All Categories",C$5="All Subcategories")),"",IF(AND(C$4="Total of All Categories",C$5="All Subcategories",C$6="All Types of Revenue"),'Alachua-Brevard'!$S37,IF(AND(COUNTIF('Dropdown Selections'!$C:$C,"="&amp;C$4)=1,C$4&lt;&gt;"OTHER",C$5="Total"),INDEX('Alachua-Brevard'!$H33:$S37,MATCH(C$4,'Alachua-Brevard'!$G33:$G37,0),MATCH(C$6,'Alachua-Brevard'!$H32:$S32,0)),IF(AND(COUNTIF('Dropdown Selections'!$C:$C,"="&amp;C$4)=1,C$4="OTHER",C$5="Total"),INDEX('Alachua-Brevard'!$H33:$S37,MATCH("331900 - Federal Grant - Other",'Alachua-Brevard'!$C33:$C37,0),MATCH(C$6,'Alachua-Brevard'!$H32:$S32,0)),IF(AND(COUNTIF('Dropdown Selections'!$C:$C,"="&amp;C$4)&gt;1,OR(C$5&lt;&gt;"Total", C$5&lt;&gt;"All Subcategories"),C$4=INDEX('Dropdown Selections'!$C:$D,MATCH(C$5,'Dropdown Selections'!$D:$D,0),1)),INDEX('Alachua-Brevard'!$H33:$S37,MATCH("*"&amp;C$5&amp;"*",'Alachua-Brevard'!$C33:$C37,0),MATCH(C$6,'Alachua-Brevard'!$H32:$S32,0)),IF(OR(AND(COUNTIF('Dropdown Selections'!$C:$C,"="&amp;C$4)&gt;1,C$5="Total"),AND(C$4="Total of All Categories",C$5="All Subcategories")),SUMIF('Alachua-Brevard'!$G33:$G37,"="&amp;C$4,INDEX('Alachua-Brevard'!$H33:$S37,,MATCH(C$6,'Alachua-Brevard'!$H32:$S32,0))),""))))))),0)</f>
        <v>376154</v>
      </c>
      <c r="D10" s="31">
        <f>IFERROR(IF(OR(D$4="",D$5="",D$6=""),"",IF(OR(AND(D$4="Total of All Categories",D$5="Total"),AND( D$4&lt;&gt;"Total of All Categories",D$5="All Subcategories")),"",IF(AND(D$4="Total of All Categories",D$5="All Subcategories",D$6="All Types of Revenue"),'Alachua-Brevard'!$S37,IF(AND(COUNTIF('Dropdown Selections'!$C:$C,"="&amp;D$4)=1,D$4&lt;&gt;"OTHER",D$5="Total"),INDEX('Alachua-Brevard'!$H33:$S37,MATCH(D$4,'Alachua-Brevard'!$G33:$G37,0),MATCH(D$6,'Alachua-Brevard'!$H32:$S32,0)),IF(AND(COUNTIF('Dropdown Selections'!$C:$C,"="&amp;D$4)=1,D$4="OTHER",D$5="Total"),INDEX('Alachua-Brevard'!$H33:$S37,MATCH("331900 - Federal Grant - Other",'Alachua-Brevard'!$C33:$C37,0),MATCH(D$6,'Alachua-Brevard'!$H32:$S32,0)),IF(AND(COUNTIF('Dropdown Selections'!$C:$C,"="&amp;D$4)&gt;1,OR(D$5&lt;&gt;"Total", D$5&lt;&gt;"All Subcategories"),D$4=INDEX('Dropdown Selections'!$C:$D,MATCH(D$5,'Dropdown Selections'!$D:$D,0),1)),INDEX('Alachua-Brevard'!$H33:$S37,MATCH("*"&amp;D$5&amp;"*",'Alachua-Brevard'!$C33:$C37,0),MATCH(D$6,'Alachua-Brevard'!$H32:$S32,0)),IF(OR(AND(COUNTIF('Dropdown Selections'!$C:$C,"="&amp;D$4)&gt;1,D$5="Total"),AND(D$4="Total of All Categories",D$5="All Subcategories")),SUMIF('Alachua-Brevard'!$G33:$G37,"="&amp;D$4,INDEX('Alachua-Brevard'!$H33:$S37,,MATCH(D$6,'Alachua-Brevard'!$H32:$S32,0))),""))))))),0)</f>
        <v>30413</v>
      </c>
      <c r="E10" s="31">
        <f>IFERROR(IF(OR(E$4="",E$5="",E$6=""),"",IF(OR(AND(E$4="Total of All Categories",E$5="Total"),AND( E$4&lt;&gt;"Total of All Categories",E$5="All Subcategories")),"",IF(AND(E$4="Total of All Categories",E$5="All Subcategories",E$6="All Types of Revenue"),'Alachua-Brevard'!$S37,IF(AND(COUNTIF('Dropdown Selections'!$C:$C,"="&amp;E$4)=1,E$4&lt;&gt;"OTHER",E$5="Total"),INDEX('Alachua-Brevard'!$H33:$S37,MATCH(E$4,'Alachua-Brevard'!$G33:$G37,0),MATCH(E$6,'Alachua-Brevard'!$H32:$S32,0)),IF(AND(COUNTIF('Dropdown Selections'!$C:$C,"="&amp;E$4)=1,E$4="OTHER",E$5="Total"),INDEX('Alachua-Brevard'!$H33:$S37,MATCH("331900 - Federal Grant - Other",'Alachua-Brevard'!$C33:$C37,0),MATCH(E$6,'Alachua-Brevard'!$H32:$S32,0)),IF(AND(COUNTIF('Dropdown Selections'!$C:$C,"="&amp;E$4)&gt;1,OR(E$5&lt;&gt;"Total", E$5&lt;&gt;"All Subcategories"),E$4=INDEX('Dropdown Selections'!$C:$D,MATCH(E$5,'Dropdown Selections'!$D:$D,0),1)),INDEX('Alachua-Brevard'!$H33:$S37,MATCH("*"&amp;E$5&amp;"*",'Alachua-Brevard'!$C33:$C37,0),MATCH(E$6,'Alachua-Brevard'!$H32:$S32,0)),IF(OR(AND(COUNTIF('Dropdown Selections'!$C:$C,"="&amp;E$4)&gt;1,E$5="Total"),AND(E$4="Total of All Categories",E$5="All Subcategories")),SUMIF('Alachua-Brevard'!$G33:$G37,"="&amp;E$4,INDEX('Alachua-Brevard'!$H33:$S37,,MATCH(E$6,'Alachua-Brevard'!$H32:$S32,0))),""))))))),0)</f>
        <v>126333</v>
      </c>
      <c r="F10" s="31">
        <f>IFERROR(IF(OR(F$4="",F$5="",F$6=""),"",IF(OR(AND(F$4="Total of All Categories",F$5="Total"),AND( F$4&lt;&gt;"Total of All Categories",F$5="All Subcategories")),"",IF(AND(F$4="Total of All Categories",F$5="All Subcategories",F$6="All Types of Revenue"),'Alachua-Brevard'!$S37,IF(AND(COUNTIF('Dropdown Selections'!$C:$C,"="&amp;F$4)=1,F$4&lt;&gt;"OTHER",F$5="Total"),INDEX('Alachua-Brevard'!$H33:$S37,MATCH(F$4,'Alachua-Brevard'!$G33:$G37,0),MATCH(F$6,'Alachua-Brevard'!$H32:$S32,0)),IF(AND(COUNTIF('Dropdown Selections'!$C:$C,"="&amp;F$4)=1,F$4="OTHER",F$5="Total"),INDEX('Alachua-Brevard'!$H33:$S37,MATCH("331900 - Federal Grant - Other",'Alachua-Brevard'!$C33:$C37,0),MATCH(F$6,'Alachua-Brevard'!$H32:$S32,0)),IF(AND(COUNTIF('Dropdown Selections'!$C:$C,"="&amp;F$4)&gt;1,OR(F$5&lt;&gt;"Total", F$5&lt;&gt;"All Subcategories"),F$4=INDEX('Dropdown Selections'!$C:$D,MATCH(F$5,'Dropdown Selections'!$D:$D,0),1)),INDEX('Alachua-Brevard'!$H33:$S37,MATCH("*"&amp;F$5&amp;"*",'Alachua-Brevard'!$C33:$C37,0),MATCH(F$6,'Alachua-Brevard'!$H32:$S32,0)),IF(OR(AND(COUNTIF('Dropdown Selections'!$C:$C,"="&amp;F$4)&gt;1,F$5="Total"),AND(F$4="Total of All Categories",F$5="All Subcategories")),SUMIF('Alachua-Brevard'!$G33:$G37,"="&amp;F$4,INDEX('Alachua-Brevard'!$H33:$S37,,MATCH(F$6,'Alachua-Brevard'!$H32:$S32,0))),""))))))),0)</f>
        <v>0</v>
      </c>
      <c r="G10" s="31">
        <f>IFERROR(IF(OR(G$4="",G$5="",G$6=""),"",IF(OR(AND(G$4="Total of All Categories",G$5="Total"),AND( G$4&lt;&gt;"Total of All Categories",G$5="All Subcategories")),"",IF(AND(G$4="Total of All Categories",G$5="All Subcategories",G$6="All Types of Revenue"),'Alachua-Brevard'!$S37,IF(AND(COUNTIF('Dropdown Selections'!$C:$C,"="&amp;G$4)=1,G$4&lt;&gt;"OTHER",G$5="Total"),INDEX('Alachua-Brevard'!$H33:$S37,MATCH(G$4,'Alachua-Brevard'!$G33:$G37,0),MATCH(G$6,'Alachua-Brevard'!$H32:$S32,0)),IF(AND(COUNTIF('Dropdown Selections'!$C:$C,"="&amp;G$4)=1,G$4="OTHER",G$5="Total"),INDEX('Alachua-Brevard'!$H33:$S37,MATCH("331900 - Federal Grant - Other",'Alachua-Brevard'!$C33:$C37,0),MATCH(G$6,'Alachua-Brevard'!$H32:$S32,0)),IF(AND(COUNTIF('Dropdown Selections'!$C:$C,"="&amp;G$4)&gt;1,OR(G$5&lt;&gt;"Total", G$5&lt;&gt;"All Subcategories"),G$4=INDEX('Dropdown Selections'!$C:$D,MATCH(G$5,'Dropdown Selections'!$D:$D,0),1)),INDEX('Alachua-Brevard'!$H33:$S37,MATCH("*"&amp;G$5&amp;"*",'Alachua-Brevard'!$C33:$C37,0),MATCH(G$6,'Alachua-Brevard'!$H32:$S32,0)),IF(OR(AND(COUNTIF('Dropdown Selections'!$C:$C,"="&amp;G$4)&gt;1,G$5="Total"),AND(G$4="Total of All Categories",G$5="All Subcategories")),SUMIF('Alachua-Brevard'!$G33:$G37,"="&amp;G$4,INDEX('Alachua-Brevard'!$H33:$S37,,MATCH(G$6,'Alachua-Brevard'!$H32:$S32,0))),""))))))),0)</f>
        <v>0</v>
      </c>
      <c r="H10" s="31">
        <f>IFERROR(IF(OR(H$4="",H$5="",H$6=""),"",IF(OR(AND(H$4="Total of All Categories",H$5="Total"),AND( H$4&lt;&gt;"Total of All Categories",H$5="All Subcategories")),"",IF(AND(H$4="Total of All Categories",H$5="All Subcategories",H$6="All Types of Revenue"),'Alachua-Brevard'!$S37,IF(AND(COUNTIF('Dropdown Selections'!$C:$C,"="&amp;H$4)=1,H$4&lt;&gt;"OTHER",H$5="Total"),INDEX('Alachua-Brevard'!$H33:$S37,MATCH(H$4,'Alachua-Brevard'!$G33:$G37,0),MATCH(H$6,'Alachua-Brevard'!$H32:$S32,0)),IF(AND(COUNTIF('Dropdown Selections'!$C:$C,"="&amp;H$4)=1,H$4="OTHER",H$5="Total"),INDEX('Alachua-Brevard'!$H33:$S37,MATCH("331900 - Federal Grant - Other",'Alachua-Brevard'!$C33:$C37,0),MATCH(H$6,'Alachua-Brevard'!$H32:$S32,0)),IF(AND(COUNTIF('Dropdown Selections'!$C:$C,"="&amp;H$4)&gt;1,OR(H$5&lt;&gt;"Total", H$5&lt;&gt;"All Subcategories"),H$4=INDEX('Dropdown Selections'!$C:$D,MATCH(H$5,'Dropdown Selections'!$D:$D,0),1)),INDEX('Alachua-Brevard'!$H33:$S37,MATCH("*"&amp;H$5&amp;"*",'Alachua-Brevard'!$C33:$C37,0),MATCH(H$6,'Alachua-Brevard'!$H32:$S32,0)),IF(OR(AND(COUNTIF('Dropdown Selections'!$C:$C,"="&amp;H$4)&gt;1,H$5="Total"),AND(H$4="Total of All Categories",H$5="All Subcategories")),SUMIF('Alachua-Brevard'!$G33:$G37,"="&amp;H$4,INDEX('Alachua-Brevard'!$H33:$S37,,MATCH(H$6,'Alachua-Brevard'!$H32:$S32,0))),""))))))),0)</f>
        <v>76551</v>
      </c>
      <c r="I10" s="31">
        <f>IFERROR(IF(OR(I$4="",I$5="",I$6=""),"",IF(OR(AND(I$4="Total of All Categories",I$5="Total"),AND( I$4&lt;&gt;"Total of All Categories",I$5="All Subcategories")),"",IF(AND(I$4="Total of All Categories",I$5="All Subcategories",I$6="All Types of Revenue"),'Alachua-Brevard'!$S37,IF(AND(COUNTIF('Dropdown Selections'!$C:$C,"="&amp;I$4)=1,I$4&lt;&gt;"OTHER",I$5="Total"),INDEX('Alachua-Brevard'!$H33:$S37,MATCH(I$4,'Alachua-Brevard'!$G33:$G37,0),MATCH(I$6,'Alachua-Brevard'!$H32:$S32,0)),IF(AND(COUNTIF('Dropdown Selections'!$C:$C,"="&amp;I$4)=1,I$4="OTHER",I$5="Total"),INDEX('Alachua-Brevard'!$H33:$S37,MATCH("331900 - Federal Grant - Other",'Alachua-Brevard'!$C33:$C37,0),MATCH(I$6,'Alachua-Brevard'!$H32:$S32,0)),IF(AND(COUNTIF('Dropdown Selections'!$C:$C,"="&amp;I$4)&gt;1,OR(I$5&lt;&gt;"Total", I$5&lt;&gt;"All Subcategories"),I$4=INDEX('Dropdown Selections'!$C:$D,MATCH(I$5,'Dropdown Selections'!$D:$D,0),1)),INDEX('Alachua-Brevard'!$H33:$S37,MATCH("*"&amp;I$5&amp;"*",'Alachua-Brevard'!$C33:$C37,0),MATCH(I$6,'Alachua-Brevard'!$H32:$S32,0)),IF(OR(AND(COUNTIF('Dropdown Selections'!$C:$C,"="&amp;I$4)&gt;1,I$5="Total"),AND(I$4="Total of All Categories",I$5="All Subcategories")),SUMIF('Alachua-Brevard'!$G33:$G37,"="&amp;I$4,INDEX('Alachua-Brevard'!$H33:$S37,,MATCH(I$6,'Alachua-Brevard'!$H32:$S32,0))),""))))))),0)</f>
        <v>142857</v>
      </c>
      <c r="J10" s="31">
        <f>IFERROR(IF(OR(J$4="",J$5="",J$6=""),"",IF(OR(AND(J$4="Total of All Categories",J$5="Total"),AND( J$4&lt;&gt;"Total of All Categories",J$5="All Subcategories")),"",IF(AND(J$4="Total of All Categories",J$5="All Subcategories",J$6="All Types of Revenue"),'Alachua-Brevard'!$S37,IF(AND(COUNTIF('Dropdown Selections'!$C:$C,"="&amp;J$4)=1,J$4&lt;&gt;"OTHER",J$5="Total"),INDEX('Alachua-Brevard'!$H33:$S37,MATCH(J$4,'Alachua-Brevard'!$G33:$G37,0),MATCH(J$6,'Alachua-Brevard'!$H32:$S32,0)),IF(AND(COUNTIF('Dropdown Selections'!$C:$C,"="&amp;J$4)=1,J$4="OTHER",J$5="Total"),INDEX('Alachua-Brevard'!$H33:$S37,MATCH("331900 - Federal Grant - Other",'Alachua-Brevard'!$C33:$C37,0),MATCH(J$6,'Alachua-Brevard'!$H32:$S32,0)),IF(AND(COUNTIF('Dropdown Selections'!$C:$C,"="&amp;J$4)&gt;1,OR(J$5&lt;&gt;"Total", J$5&lt;&gt;"All Subcategories"),J$4=INDEX('Dropdown Selections'!$C:$D,MATCH(J$5,'Dropdown Selections'!$D:$D,0),1)),INDEX('Alachua-Brevard'!$H33:$S37,MATCH("*"&amp;J$5&amp;"*",'Alachua-Brevard'!$C33:$C37,0),MATCH(J$6,'Alachua-Brevard'!$H32:$S32,0)),IF(OR(AND(COUNTIF('Dropdown Selections'!$C:$C,"="&amp;J$4)&gt;1,J$5="Total"),AND(J$4="Total of All Categories",J$5="All Subcategories")),SUMIF('Alachua-Brevard'!$G33:$G37,"="&amp;J$4,INDEX('Alachua-Brevard'!$H33:$S37,,MATCH(J$6,'Alachua-Brevard'!$H32:$S32,0))),""))))))),0)</f>
        <v>0</v>
      </c>
      <c r="K10" s="31">
        <f>IFERROR(IF(OR(K$4="",K$5="",K$6=""),"",IF(OR(AND(K$4="Total of All Categories",K$5="Total"),AND( K$4&lt;&gt;"Total of All Categories",K$5="All Subcategories")),"",IF(AND(K$4="Total of All Categories",K$5="All Subcategories",K$6="All Types of Revenue"),'Alachua-Brevard'!$S37,IF(AND(COUNTIF('Dropdown Selections'!$C:$C,"="&amp;K$4)=1,K$4&lt;&gt;"OTHER",K$5="Total"),INDEX('Alachua-Brevard'!$H33:$S37,MATCH(K$4,'Alachua-Brevard'!$G33:$G37,0),MATCH(K$6,'Alachua-Brevard'!$H32:$S32,0)),IF(AND(COUNTIF('Dropdown Selections'!$C:$C,"="&amp;K$4)=1,K$4="OTHER",K$5="Total"),INDEX('Alachua-Brevard'!$H33:$S37,MATCH("331900 - Federal Grant - Other",'Alachua-Brevard'!$C33:$C37,0),MATCH(K$6,'Alachua-Brevard'!$H32:$S32,0)),IF(AND(COUNTIF('Dropdown Selections'!$C:$C,"="&amp;K$4)&gt;1,OR(K$5&lt;&gt;"Total", K$5&lt;&gt;"All Subcategories"),K$4=INDEX('Dropdown Selections'!$C:$D,MATCH(K$5,'Dropdown Selections'!$D:$D,0),1)),INDEX('Alachua-Brevard'!$H33:$S37,MATCH("*"&amp;K$5&amp;"*",'Alachua-Brevard'!$C33:$C37,0),MATCH(K$6,'Alachua-Brevard'!$H32:$S32,0)),IF(OR(AND(COUNTIF('Dropdown Selections'!$C:$C,"="&amp;K$4)&gt;1,K$5="Total"),AND(K$4="Total of All Categories",K$5="All Subcategories")),SUMIF('Alachua-Brevard'!$G33:$G37,"="&amp;K$4,INDEX('Alachua-Brevard'!$H33:$S37,,MATCH(K$6,'Alachua-Brevard'!$H32:$S32,0))),""))))))),0)</f>
        <v>0</v>
      </c>
      <c r="L10" s="31">
        <f>IFERROR(IF(OR(L$4="",L$5="",L$6=""),"",IF(OR(AND(L$4="Total of All Categories",L$5="Total"),AND( L$4&lt;&gt;"Total of All Categories",L$5="All Subcategories")),"",IF(AND(L$4="Total of All Categories",L$5="All Subcategories",L$6="All Types of Revenue"),'Alachua-Brevard'!$S37,IF(AND(COUNTIF('Dropdown Selections'!$C:$C,"="&amp;L$4)=1,L$4&lt;&gt;"OTHER",L$5="Total"),INDEX('Alachua-Brevard'!$H33:$S37,MATCH(L$4,'Alachua-Brevard'!$G33:$G37,0),MATCH(L$6,'Alachua-Brevard'!$H32:$S32,0)),IF(AND(COUNTIF('Dropdown Selections'!$C:$C,"="&amp;L$4)=1,L$4="OTHER",L$5="Total"),INDEX('Alachua-Brevard'!$H33:$S37,MATCH("331900 - Federal Grant - Other",'Alachua-Brevard'!$C33:$C37,0),MATCH(L$6,'Alachua-Brevard'!$H32:$S32,0)),IF(AND(COUNTIF('Dropdown Selections'!$C:$C,"="&amp;L$4)&gt;1,OR(L$5&lt;&gt;"Total", L$5&lt;&gt;"All Subcategories"),L$4=INDEX('Dropdown Selections'!$C:$D,MATCH(L$5,'Dropdown Selections'!$D:$D,0),1)),INDEX('Alachua-Brevard'!$H33:$S37,MATCH("*"&amp;L$5&amp;"*",'Alachua-Brevard'!$C33:$C37,0),MATCH(L$6,'Alachua-Brevard'!$H32:$S32,0)),IF(OR(AND(COUNTIF('Dropdown Selections'!$C:$C,"="&amp;L$4)&gt;1,L$5="Total"),AND(L$4="Total of All Categories",L$5="All Subcategories")),SUMIF('Alachua-Brevard'!$G33:$G37,"="&amp;L$4,INDEX('Alachua-Brevard'!$H33:$S37,,MATCH(L$6,'Alachua-Brevard'!$H32:$S32,0))),""))))))),0)</f>
        <v>0</v>
      </c>
    </row>
    <row r="11" spans="2:12" s="29" customFormat="1" ht="15.75" x14ac:dyDescent="0.25">
      <c r="B11" s="32" t="s">
        <v>110</v>
      </c>
      <c r="C11" s="31">
        <f>IFERROR(IF(OR(C$4="",C$5="",C$6=""),"",IF(OR(AND(C$4="Total of All Categories",C$5="Total"),AND( C$4&lt;&gt;"Total of All Categories",C$5="All Subcategories")),"",IF(AND(C$4="Total of All Categories",C$5="All Subcategories",C$6="All Types of Revenue"),'Alachua-Brevard'!$S50,IF(AND(COUNTIF('Dropdown Selections'!$C:$C,"="&amp;C$4)=1,C$4&lt;&gt;"OTHER",C$5="Total"),INDEX('Alachua-Brevard'!$H40:$S50,MATCH(C$4,'Alachua-Brevard'!$G40:$G50,0),MATCH(C$6,'Alachua-Brevard'!$H39:$S39,0)),IF(AND(COUNTIF('Dropdown Selections'!$C:$C,"="&amp;C$4)=1,C$4="OTHER",C$5="Total"),INDEX('Alachua-Brevard'!$H40:$S50,MATCH("331900 - Federal Grant - Other",'Alachua-Brevard'!$C40:$C50,0),MATCH(C$6,'Alachua-Brevard'!$H39:$S39,0)),IF(AND(COUNTIF('Dropdown Selections'!$C:$C,"="&amp;C$4)&gt;1,OR(C$5&lt;&gt;"Total", C$5&lt;&gt;"All Subcategories"),C$4=INDEX('Dropdown Selections'!$C:$D,MATCH(C$5,'Dropdown Selections'!$D:$D,0),1)),INDEX('Alachua-Brevard'!$H40:$S50,MATCH("*"&amp;C$5&amp;"*",'Alachua-Brevard'!$C40:$C50,0),MATCH(C$6,'Alachua-Brevard'!$H39:$S39,0)),IF(OR(AND(COUNTIF('Dropdown Selections'!$C:$C,"="&amp;C$4)&gt;1,C$5="Total"),AND(C$4="Total of All Categories",C$5="All Subcategories")),SUMIF('Alachua-Brevard'!$G40:$G50,"="&amp;C$4,INDEX('Alachua-Brevard'!$H40:$S50,,MATCH(C$6,'Alachua-Brevard'!$H39:$S39,0))),""))))))),0)</f>
        <v>16879950</v>
      </c>
      <c r="D11" s="31">
        <f>IFERROR(IF(OR(D$4="",D$5="",D$6=""),"",IF(OR(AND(D$4="Total of All Categories",D$5="Total"),AND( D$4&lt;&gt;"Total of All Categories",D$5="All Subcategories")),"",IF(AND(D$4="Total of All Categories",D$5="All Subcategories",D$6="All Types of Revenue"),'Alachua-Brevard'!$S50,IF(AND(COUNTIF('Dropdown Selections'!$C:$C,"="&amp;D$4)=1,D$4&lt;&gt;"OTHER",D$5="Total"),INDEX('Alachua-Brevard'!$H40:$S50,MATCH(D$4,'Alachua-Brevard'!$G40:$G50,0),MATCH(D$6,'Alachua-Brevard'!$H39:$S39,0)),IF(AND(COUNTIF('Dropdown Selections'!$C:$C,"="&amp;D$4)=1,D$4="OTHER",D$5="Total"),INDEX('Alachua-Brevard'!$H40:$S50,MATCH("331900 - Federal Grant - Other",'Alachua-Brevard'!$C40:$C50,0),MATCH(D$6,'Alachua-Brevard'!$H39:$S39,0)),IF(AND(COUNTIF('Dropdown Selections'!$C:$C,"="&amp;D$4)&gt;1,OR(D$5&lt;&gt;"Total", D$5&lt;&gt;"All Subcategories"),D$4=INDEX('Dropdown Selections'!$C:$D,MATCH(D$5,'Dropdown Selections'!$D:$D,0),1)),INDEX('Alachua-Brevard'!$H40:$S50,MATCH("*"&amp;D$5&amp;"*",'Alachua-Brevard'!$C40:$C50,0),MATCH(D$6,'Alachua-Brevard'!$H39:$S39,0)),IF(OR(AND(COUNTIF('Dropdown Selections'!$C:$C,"="&amp;D$4)&gt;1,D$5="Total"),AND(D$4="Total of All Categories",D$5="All Subcategories")),SUMIF('Alachua-Brevard'!$G40:$G50,"="&amp;D$4,INDEX('Alachua-Brevard'!$H40:$S50,,MATCH(D$6,'Alachua-Brevard'!$H39:$S39,0))),""))))))),0)</f>
        <v>129730</v>
      </c>
      <c r="E11" s="31">
        <f>IFERROR(IF(OR(E$4="",E$5="",E$6=""),"",IF(OR(AND(E$4="Total of All Categories",E$5="Total"),AND( E$4&lt;&gt;"Total of All Categories",E$5="All Subcategories")),"",IF(AND(E$4="Total of All Categories",E$5="All Subcategories",E$6="All Types of Revenue"),'Alachua-Brevard'!$S50,IF(AND(COUNTIF('Dropdown Selections'!$C:$C,"="&amp;E$4)=1,E$4&lt;&gt;"OTHER",E$5="Total"),INDEX('Alachua-Brevard'!$H40:$S50,MATCH(E$4,'Alachua-Brevard'!$G40:$G50,0),MATCH(E$6,'Alachua-Brevard'!$H39:$S39,0)),IF(AND(COUNTIF('Dropdown Selections'!$C:$C,"="&amp;E$4)=1,E$4="OTHER",E$5="Total"),INDEX('Alachua-Brevard'!$H40:$S50,MATCH("331900 - Federal Grant - Other",'Alachua-Brevard'!$C40:$C50,0),MATCH(E$6,'Alachua-Brevard'!$H39:$S39,0)),IF(AND(COUNTIF('Dropdown Selections'!$C:$C,"="&amp;E$4)&gt;1,OR(E$5&lt;&gt;"Total", E$5&lt;&gt;"All Subcategories"),E$4=INDEX('Dropdown Selections'!$C:$D,MATCH(E$5,'Dropdown Selections'!$D:$D,0),1)),INDEX('Alachua-Brevard'!$H40:$S50,MATCH("*"&amp;E$5&amp;"*",'Alachua-Brevard'!$C40:$C50,0),MATCH(E$6,'Alachua-Brevard'!$H39:$S39,0)),IF(OR(AND(COUNTIF('Dropdown Selections'!$C:$C,"="&amp;E$4)&gt;1,E$5="Total"),AND(E$4="Total of All Categories",E$5="All Subcategories")),SUMIF('Alachua-Brevard'!$G40:$G50,"="&amp;E$4,INDEX('Alachua-Brevard'!$H40:$S50,,MATCH(E$6,'Alachua-Brevard'!$H39:$S39,0))),""))))))),0)</f>
        <v>2092384</v>
      </c>
      <c r="F11" s="31">
        <f>IFERROR(IF(OR(F$4="",F$5="",F$6=""),"",IF(OR(AND(F$4="Total of All Categories",F$5="Total"),AND( F$4&lt;&gt;"Total of All Categories",F$5="All Subcategories")),"",IF(AND(F$4="Total of All Categories",F$5="All Subcategories",F$6="All Types of Revenue"),'Alachua-Brevard'!$S50,IF(AND(COUNTIF('Dropdown Selections'!$C:$C,"="&amp;F$4)=1,F$4&lt;&gt;"OTHER",F$5="Total"),INDEX('Alachua-Brevard'!$H40:$S50,MATCH(F$4,'Alachua-Brevard'!$G40:$G50,0),MATCH(F$6,'Alachua-Brevard'!$H39:$S39,0)),IF(AND(COUNTIF('Dropdown Selections'!$C:$C,"="&amp;F$4)=1,F$4="OTHER",F$5="Total"),INDEX('Alachua-Brevard'!$H40:$S50,MATCH("331900 - Federal Grant - Other",'Alachua-Brevard'!$C40:$C50,0),MATCH(F$6,'Alachua-Brevard'!$H39:$S39,0)),IF(AND(COUNTIF('Dropdown Selections'!$C:$C,"="&amp;F$4)&gt;1,OR(F$5&lt;&gt;"Total", F$5&lt;&gt;"All Subcategories"),F$4=INDEX('Dropdown Selections'!$C:$D,MATCH(F$5,'Dropdown Selections'!$D:$D,0),1)),INDEX('Alachua-Brevard'!$H40:$S50,MATCH("*"&amp;F$5&amp;"*",'Alachua-Brevard'!$C40:$C50,0),MATCH(F$6,'Alachua-Brevard'!$H39:$S39,0)),IF(OR(AND(COUNTIF('Dropdown Selections'!$C:$C,"="&amp;F$4)&gt;1,F$5="Total"),AND(F$4="Total of All Categories",F$5="All Subcategories")),SUMIF('Alachua-Brevard'!$G40:$G50,"="&amp;F$4,INDEX('Alachua-Brevard'!$H40:$S50,,MATCH(F$6,'Alachua-Brevard'!$H39:$S39,0))),""))))))),0)</f>
        <v>376136</v>
      </c>
      <c r="G11" s="31">
        <f>IFERROR(IF(OR(G$4="",G$5="",G$6=""),"",IF(OR(AND(G$4="Total of All Categories",G$5="Total"),AND( G$4&lt;&gt;"Total of All Categories",G$5="All Subcategories")),"",IF(AND(G$4="Total of All Categories",G$5="All Subcategories",G$6="All Types of Revenue"),'Alachua-Brevard'!$S50,IF(AND(COUNTIF('Dropdown Selections'!$C:$C,"="&amp;G$4)=1,G$4&lt;&gt;"OTHER",G$5="Total"),INDEX('Alachua-Brevard'!$H40:$S50,MATCH(G$4,'Alachua-Brevard'!$G40:$G50,0),MATCH(G$6,'Alachua-Brevard'!$H39:$S39,0)),IF(AND(COUNTIF('Dropdown Selections'!$C:$C,"="&amp;G$4)=1,G$4="OTHER",G$5="Total"),INDEX('Alachua-Brevard'!$H40:$S50,MATCH("331900 - Federal Grant - Other",'Alachua-Brevard'!$C40:$C50,0),MATCH(G$6,'Alachua-Brevard'!$H39:$S39,0)),IF(AND(COUNTIF('Dropdown Selections'!$C:$C,"="&amp;G$4)&gt;1,OR(G$5&lt;&gt;"Total", G$5&lt;&gt;"All Subcategories"),G$4=INDEX('Dropdown Selections'!$C:$D,MATCH(G$5,'Dropdown Selections'!$D:$D,0),1)),INDEX('Alachua-Brevard'!$H40:$S50,MATCH("*"&amp;G$5&amp;"*",'Alachua-Brevard'!$C40:$C50,0),MATCH(G$6,'Alachua-Brevard'!$H39:$S39,0)),IF(OR(AND(COUNTIF('Dropdown Selections'!$C:$C,"="&amp;G$4)&gt;1,G$5="Total"),AND(G$4="Total of All Categories",G$5="All Subcategories")),SUMIF('Alachua-Brevard'!$G40:$G50,"="&amp;G$4,INDEX('Alachua-Brevard'!$H40:$S50,,MATCH(G$6,'Alachua-Brevard'!$H39:$S39,0))),""))))))),0)</f>
        <v>5915644</v>
      </c>
      <c r="H11" s="31">
        <f>IFERROR(IF(OR(H$4="",H$5="",H$6=""),"",IF(OR(AND(H$4="Total of All Categories",H$5="Total"),AND( H$4&lt;&gt;"Total of All Categories",H$5="All Subcategories")),"",IF(AND(H$4="Total of All Categories",H$5="All Subcategories",H$6="All Types of Revenue"),'Alachua-Brevard'!$S50,IF(AND(COUNTIF('Dropdown Selections'!$C:$C,"="&amp;H$4)=1,H$4&lt;&gt;"OTHER",H$5="Total"),INDEX('Alachua-Brevard'!$H40:$S50,MATCH(H$4,'Alachua-Brevard'!$G40:$G50,0),MATCH(H$6,'Alachua-Brevard'!$H39:$S39,0)),IF(AND(COUNTIF('Dropdown Selections'!$C:$C,"="&amp;H$4)=1,H$4="OTHER",H$5="Total"),INDEX('Alachua-Brevard'!$H40:$S50,MATCH("331900 - Federal Grant - Other",'Alachua-Brevard'!$C40:$C50,0),MATCH(H$6,'Alachua-Brevard'!$H39:$S39,0)),IF(AND(COUNTIF('Dropdown Selections'!$C:$C,"="&amp;H$4)&gt;1,OR(H$5&lt;&gt;"Total", H$5&lt;&gt;"All Subcategories"),H$4=INDEX('Dropdown Selections'!$C:$D,MATCH(H$5,'Dropdown Selections'!$D:$D,0),1)),INDEX('Alachua-Brevard'!$H40:$S50,MATCH("*"&amp;H$5&amp;"*",'Alachua-Brevard'!$C40:$C50,0),MATCH(H$6,'Alachua-Brevard'!$H39:$S39,0)),IF(OR(AND(COUNTIF('Dropdown Selections'!$C:$C,"="&amp;H$4)&gt;1,H$5="Total"),AND(H$4="Total of All Categories",H$5="All Subcategories")),SUMIF('Alachua-Brevard'!$G40:$G50,"="&amp;H$4,INDEX('Alachua-Brevard'!$H40:$S50,,MATCH(H$6,'Alachua-Brevard'!$H39:$S39,0))),""))))))),0)</f>
        <v>3318617</v>
      </c>
      <c r="I11" s="31">
        <f>IFERROR(IF(OR(I$4="",I$5="",I$6=""),"",IF(OR(AND(I$4="Total of All Categories",I$5="Total"),AND( I$4&lt;&gt;"Total of All Categories",I$5="All Subcategories")),"",IF(AND(I$4="Total of All Categories",I$5="All Subcategories",I$6="All Types of Revenue"),'Alachua-Brevard'!$S50,IF(AND(COUNTIF('Dropdown Selections'!$C:$C,"="&amp;I$4)=1,I$4&lt;&gt;"OTHER",I$5="Total"),INDEX('Alachua-Brevard'!$H40:$S50,MATCH(I$4,'Alachua-Brevard'!$G40:$G50,0),MATCH(I$6,'Alachua-Brevard'!$H39:$S39,0)),IF(AND(COUNTIF('Dropdown Selections'!$C:$C,"="&amp;I$4)=1,I$4="OTHER",I$5="Total"),INDEX('Alachua-Brevard'!$H40:$S50,MATCH("331900 - Federal Grant - Other",'Alachua-Brevard'!$C40:$C50,0),MATCH(I$6,'Alachua-Brevard'!$H39:$S39,0)),IF(AND(COUNTIF('Dropdown Selections'!$C:$C,"="&amp;I$4)&gt;1,OR(I$5&lt;&gt;"Total", I$5&lt;&gt;"All Subcategories"),I$4=INDEX('Dropdown Selections'!$C:$D,MATCH(I$5,'Dropdown Selections'!$D:$D,0),1)),INDEX('Alachua-Brevard'!$H40:$S50,MATCH("*"&amp;I$5&amp;"*",'Alachua-Brevard'!$C40:$C50,0),MATCH(I$6,'Alachua-Brevard'!$H39:$S39,0)),IF(OR(AND(COUNTIF('Dropdown Selections'!$C:$C,"="&amp;I$4)&gt;1,I$5="Total"),AND(I$4="Total of All Categories",I$5="All Subcategories")),SUMIF('Alachua-Brevard'!$G40:$G50,"="&amp;I$4,INDEX('Alachua-Brevard'!$H40:$S50,,MATCH(I$6,'Alachua-Brevard'!$H39:$S39,0))),""))))))),0)</f>
        <v>2120042</v>
      </c>
      <c r="J11" s="31">
        <f>IFERROR(IF(OR(J$4="",J$5="",J$6=""),"",IF(OR(AND(J$4="Total of All Categories",J$5="Total"),AND( J$4&lt;&gt;"Total of All Categories",J$5="All Subcategories")),"",IF(AND(J$4="Total of All Categories",J$5="All Subcategories",J$6="All Types of Revenue"),'Alachua-Brevard'!$S50,IF(AND(COUNTIF('Dropdown Selections'!$C:$C,"="&amp;J$4)=1,J$4&lt;&gt;"OTHER",J$5="Total"),INDEX('Alachua-Brevard'!$H40:$S50,MATCH(J$4,'Alachua-Brevard'!$G40:$G50,0),MATCH(J$6,'Alachua-Brevard'!$H39:$S39,0)),IF(AND(COUNTIF('Dropdown Selections'!$C:$C,"="&amp;J$4)=1,J$4="OTHER",J$5="Total"),INDEX('Alachua-Brevard'!$H40:$S50,MATCH("331900 - Federal Grant - Other",'Alachua-Brevard'!$C40:$C50,0),MATCH(J$6,'Alachua-Brevard'!$H39:$S39,0)),IF(AND(COUNTIF('Dropdown Selections'!$C:$C,"="&amp;J$4)&gt;1,OR(J$5&lt;&gt;"Total", J$5&lt;&gt;"All Subcategories"),J$4=INDEX('Dropdown Selections'!$C:$D,MATCH(J$5,'Dropdown Selections'!$D:$D,0),1)),INDEX('Alachua-Brevard'!$H40:$S50,MATCH("*"&amp;J$5&amp;"*",'Alachua-Brevard'!$C40:$C50,0),MATCH(J$6,'Alachua-Brevard'!$H39:$S39,0)),IF(OR(AND(COUNTIF('Dropdown Selections'!$C:$C,"="&amp;J$4)&gt;1,J$5="Total"),AND(J$4="Total of All Categories",J$5="All Subcategories")),SUMIF('Alachua-Brevard'!$G40:$G50,"="&amp;J$4,INDEX('Alachua-Brevard'!$H40:$S50,,MATCH(J$6,'Alachua-Brevard'!$H39:$S39,0))),""))))))),0)</f>
        <v>0</v>
      </c>
      <c r="K11" s="31">
        <f>IFERROR(IF(OR(K$4="",K$5="",K$6=""),"",IF(OR(AND(K$4="Total of All Categories",K$5="Total"),AND( K$4&lt;&gt;"Total of All Categories",K$5="All Subcategories")),"",IF(AND(K$4="Total of All Categories",K$5="All Subcategories",K$6="All Types of Revenue"),'Alachua-Brevard'!$S50,IF(AND(COUNTIF('Dropdown Selections'!$C:$C,"="&amp;K$4)=1,K$4&lt;&gt;"OTHER",K$5="Total"),INDEX('Alachua-Brevard'!$H40:$S50,MATCH(K$4,'Alachua-Brevard'!$G40:$G50,0),MATCH(K$6,'Alachua-Brevard'!$H39:$S39,0)),IF(AND(COUNTIF('Dropdown Selections'!$C:$C,"="&amp;K$4)=1,K$4="OTHER",K$5="Total"),INDEX('Alachua-Brevard'!$H40:$S50,MATCH("331900 - Federal Grant - Other",'Alachua-Brevard'!$C40:$C50,0),MATCH(K$6,'Alachua-Brevard'!$H39:$S39,0)),IF(AND(COUNTIF('Dropdown Selections'!$C:$C,"="&amp;K$4)&gt;1,OR(K$5&lt;&gt;"Total", K$5&lt;&gt;"All Subcategories"),K$4=INDEX('Dropdown Selections'!$C:$D,MATCH(K$5,'Dropdown Selections'!$D:$D,0),1)),INDEX('Alachua-Brevard'!$H40:$S50,MATCH("*"&amp;K$5&amp;"*",'Alachua-Brevard'!$C40:$C50,0),MATCH(K$6,'Alachua-Brevard'!$H39:$S39,0)),IF(OR(AND(COUNTIF('Dropdown Selections'!$C:$C,"="&amp;K$4)&gt;1,K$5="Total"),AND(K$4="Total of All Categories",K$5="All Subcategories")),SUMIF('Alachua-Brevard'!$G40:$G50,"="&amp;K$4,INDEX('Alachua-Brevard'!$H40:$S50,,MATCH(K$6,'Alachua-Brevard'!$H39:$S39,0))),""))))))),0)</f>
        <v>0</v>
      </c>
      <c r="L11" s="31">
        <f>IFERROR(IF(OR(L$4="",L$5="",L$6=""),"",IF(OR(AND(L$4="Total of All Categories",L$5="Total"),AND( L$4&lt;&gt;"Total of All Categories",L$5="All Subcategories")),"",IF(AND(L$4="Total of All Categories",L$5="All Subcategories",L$6="All Types of Revenue"),'Alachua-Brevard'!$S50,IF(AND(COUNTIF('Dropdown Selections'!$C:$C,"="&amp;L$4)=1,L$4&lt;&gt;"OTHER",L$5="Total"),INDEX('Alachua-Brevard'!$H40:$S50,MATCH(L$4,'Alachua-Brevard'!$G40:$G50,0),MATCH(L$6,'Alachua-Brevard'!$H39:$S39,0)),IF(AND(COUNTIF('Dropdown Selections'!$C:$C,"="&amp;L$4)=1,L$4="OTHER",L$5="Total"),INDEX('Alachua-Brevard'!$H40:$S50,MATCH("331900 - Federal Grant - Other",'Alachua-Brevard'!$C40:$C50,0),MATCH(L$6,'Alachua-Brevard'!$H39:$S39,0)),IF(AND(COUNTIF('Dropdown Selections'!$C:$C,"="&amp;L$4)&gt;1,OR(L$5&lt;&gt;"Total", L$5&lt;&gt;"All Subcategories"),L$4=INDEX('Dropdown Selections'!$C:$D,MATCH(L$5,'Dropdown Selections'!$D:$D,0),1)),INDEX('Alachua-Brevard'!$H40:$S50,MATCH("*"&amp;L$5&amp;"*",'Alachua-Brevard'!$C40:$C50,0),MATCH(L$6,'Alachua-Brevard'!$H39:$S39,0)),IF(OR(AND(COUNTIF('Dropdown Selections'!$C:$C,"="&amp;L$4)&gt;1,L$5="Total"),AND(L$4="Total of All Categories",L$5="All Subcategories")),SUMIF('Alachua-Brevard'!$G40:$G50,"="&amp;L$4,INDEX('Alachua-Brevard'!$H40:$S50,,MATCH(L$6,'Alachua-Brevard'!$H39:$S39,0))),""))))))),0)</f>
        <v>2927397</v>
      </c>
    </row>
    <row r="12" spans="2:12" s="29" customFormat="1" ht="15.75" x14ac:dyDescent="0.25">
      <c r="B12" s="32" t="s">
        <v>111</v>
      </c>
      <c r="C12" s="31">
        <f>IFERROR(IF(OR(C$4="",C$5="",C$6=""),"",IF(OR(AND(C$4="Total of All Categories",C$5="Total"),AND( C$4&lt;&gt;"Total of All Categories",C$5="All Subcategories")),"",IF(AND(C$4="Total of All Categories",C$5="All Subcategories",C$6="All Types of Revenue"),'Broward-Clay'!$S15,IF(AND(COUNTIF('Dropdown Selections'!$C:$C,"="&amp;C$4)=1,C$4&lt;&gt;"OTHER",C$5="Total"),INDEX('Broward-Clay'!$H7:$S15,MATCH(C$4,'Broward-Clay'!$G7:$G15,0),MATCH(C$6,'Broward-Clay'!$H6:$S6,0)),IF(AND(COUNTIF('Dropdown Selections'!$C:$C,"="&amp;C$4)=1,C$4="OTHER",C$5="Total"),INDEX('Broward-Clay'!$H7:$S15,MATCH("331900 - Federal Grant - Other",'Broward-Clay'!$C7:$C15,0),MATCH(C$6,'Broward-Clay'!$H6:$S6,0)),IF(AND(COUNTIF('Dropdown Selections'!$C:$C,"="&amp;C$4)&gt;1,OR(C$5&lt;&gt;"Total", C$5&lt;&gt;"All Subcategories"),C$4=INDEX('Dropdown Selections'!$C:$D,MATCH(C$5,'Dropdown Selections'!$D:$D,0),1)),INDEX('Broward-Clay'!$H7:$S15,MATCH("*"&amp;C$5&amp;"*",'Broward-Clay'!$C7:$C15,0),MATCH(C$6,'Broward-Clay'!$H6:$S6,0)),IF(OR(AND(COUNTIF('Dropdown Selections'!$C:$C,"="&amp;C$4)&gt;1,C$5="Total"),AND(C$4="Total of All Categories",C$5="All Subcategories")),SUMIF('Broward-Clay'!$G7:$G15,"="&amp;C$4,INDEX('Broward-Clay'!$H7:$S15,,MATCH(C$6,'Broward-Clay'!$H6:$S6,0))),""))))))),0)</f>
        <v>86410000</v>
      </c>
      <c r="D12" s="31">
        <f>IFERROR(IF(OR(D$4="",D$5="",D$6=""),"",IF(OR(AND(D$4="Total of All Categories",D$5="Total"),AND( D$4&lt;&gt;"Total of All Categories",D$5="All Subcategories")),"",IF(AND(D$4="Total of All Categories",D$5="All Subcategories",D$6="All Types of Revenue"),'Broward-Clay'!$S15,IF(AND(COUNTIF('Dropdown Selections'!$C:$C,"="&amp;D$4)=1,D$4&lt;&gt;"OTHER",D$5="Total"),INDEX('Broward-Clay'!$H7:$S15,MATCH(D$4,'Broward-Clay'!$G7:$G15,0),MATCH(D$6,'Broward-Clay'!$H6:$S6,0)),IF(AND(COUNTIF('Dropdown Selections'!$C:$C,"="&amp;D$4)=1,D$4="OTHER",D$5="Total"),INDEX('Broward-Clay'!$H7:$S15,MATCH("331900 - Federal Grant - Other",'Broward-Clay'!$C7:$C15,0),MATCH(D$6,'Broward-Clay'!$H6:$S6,0)),IF(AND(COUNTIF('Dropdown Selections'!$C:$C,"="&amp;D$4)&gt;1,OR(D$5&lt;&gt;"Total", D$5&lt;&gt;"All Subcategories"),D$4=INDEX('Dropdown Selections'!$C:$D,MATCH(D$5,'Dropdown Selections'!$D:$D,0),1)),INDEX('Broward-Clay'!$H7:$S15,MATCH("*"&amp;D$5&amp;"*",'Broward-Clay'!$C7:$C15,0),MATCH(D$6,'Broward-Clay'!$H6:$S6,0)),IF(OR(AND(COUNTIF('Dropdown Selections'!$C:$C,"="&amp;D$4)&gt;1,D$5="Total"),AND(D$4="Total of All Categories",D$5="All Subcategories")),SUMIF('Broward-Clay'!$G7:$G15,"="&amp;D$4,INDEX('Broward-Clay'!$H7:$S15,,MATCH(D$6,'Broward-Clay'!$H6:$S6,0))),""))))))),0)</f>
        <v>2698000</v>
      </c>
      <c r="E12" s="31">
        <f>IFERROR(IF(OR(E$4="",E$5="",E$6=""),"",IF(OR(AND(E$4="Total of All Categories",E$5="Total"),AND( E$4&lt;&gt;"Total of All Categories",E$5="All Subcategories")),"",IF(AND(E$4="Total of All Categories",E$5="All Subcategories",E$6="All Types of Revenue"),'Broward-Clay'!$S15,IF(AND(COUNTIF('Dropdown Selections'!$C:$C,"="&amp;E$4)=1,E$4&lt;&gt;"OTHER",E$5="Total"),INDEX('Broward-Clay'!$H7:$S15,MATCH(E$4,'Broward-Clay'!$G7:$G15,0),MATCH(E$6,'Broward-Clay'!$H6:$S6,0)),IF(AND(COUNTIF('Dropdown Selections'!$C:$C,"="&amp;E$4)=1,E$4="OTHER",E$5="Total"),INDEX('Broward-Clay'!$H7:$S15,MATCH("331900 - Federal Grant - Other",'Broward-Clay'!$C7:$C15,0),MATCH(E$6,'Broward-Clay'!$H6:$S6,0)),IF(AND(COUNTIF('Dropdown Selections'!$C:$C,"="&amp;E$4)&gt;1,OR(E$5&lt;&gt;"Total", E$5&lt;&gt;"All Subcategories"),E$4=INDEX('Dropdown Selections'!$C:$D,MATCH(E$5,'Dropdown Selections'!$D:$D,0),1)),INDEX('Broward-Clay'!$H7:$S15,MATCH("*"&amp;E$5&amp;"*",'Broward-Clay'!$C7:$C15,0),MATCH(E$6,'Broward-Clay'!$H6:$S6,0)),IF(OR(AND(COUNTIF('Dropdown Selections'!$C:$C,"="&amp;E$4)&gt;1,E$5="Total"),AND(E$4="Total of All Categories",E$5="All Subcategories")),SUMIF('Broward-Clay'!$G7:$G15,"="&amp;E$4,INDEX('Broward-Clay'!$H7:$S15,,MATCH(E$6,'Broward-Clay'!$H6:$S6,0))),""))))))),0)</f>
        <v>17225000</v>
      </c>
      <c r="F12" s="31">
        <f>IFERROR(IF(OR(F$4="",F$5="",F$6=""),"",IF(OR(AND(F$4="Total of All Categories",F$5="Total"),AND( F$4&lt;&gt;"Total of All Categories",F$5="All Subcategories")),"",IF(AND(F$4="Total of All Categories",F$5="All Subcategories",F$6="All Types of Revenue"),'Broward-Clay'!$S15,IF(AND(COUNTIF('Dropdown Selections'!$C:$C,"="&amp;F$4)=1,F$4&lt;&gt;"OTHER",F$5="Total"),INDEX('Broward-Clay'!$H7:$S15,MATCH(F$4,'Broward-Clay'!$G7:$G15,0),MATCH(F$6,'Broward-Clay'!$H6:$S6,0)),IF(AND(COUNTIF('Dropdown Selections'!$C:$C,"="&amp;F$4)=1,F$4="OTHER",F$5="Total"),INDEX('Broward-Clay'!$H7:$S15,MATCH("331900 - Federal Grant - Other",'Broward-Clay'!$C7:$C15,0),MATCH(F$6,'Broward-Clay'!$H6:$S6,0)),IF(AND(COUNTIF('Dropdown Selections'!$C:$C,"="&amp;F$4)&gt;1,OR(F$5&lt;&gt;"Total", F$5&lt;&gt;"All Subcategories"),F$4=INDEX('Dropdown Selections'!$C:$D,MATCH(F$5,'Dropdown Selections'!$D:$D,0),1)),INDEX('Broward-Clay'!$H7:$S15,MATCH("*"&amp;F$5&amp;"*",'Broward-Clay'!$C7:$C15,0),MATCH(F$6,'Broward-Clay'!$H6:$S6,0)),IF(OR(AND(COUNTIF('Dropdown Selections'!$C:$C,"="&amp;F$4)&gt;1,F$5="Total"),AND(F$4="Total of All Categories",F$5="All Subcategories")),SUMIF('Broward-Clay'!$G7:$G15,"="&amp;F$4,INDEX('Broward-Clay'!$H7:$S15,,MATCH(F$6,'Broward-Clay'!$H6:$S6,0))),""))))))),0)</f>
        <v>1036000</v>
      </c>
      <c r="G12" s="31">
        <f>IFERROR(IF(OR(G$4="",G$5="",G$6=""),"",IF(OR(AND(G$4="Total of All Categories",G$5="Total"),AND( G$4&lt;&gt;"Total of All Categories",G$5="All Subcategories")),"",IF(AND(G$4="Total of All Categories",G$5="All Subcategories",G$6="All Types of Revenue"),'Broward-Clay'!$S15,IF(AND(COUNTIF('Dropdown Selections'!$C:$C,"="&amp;G$4)=1,G$4&lt;&gt;"OTHER",G$5="Total"),INDEX('Broward-Clay'!$H7:$S15,MATCH(G$4,'Broward-Clay'!$G7:$G15,0),MATCH(G$6,'Broward-Clay'!$H6:$S6,0)),IF(AND(COUNTIF('Dropdown Selections'!$C:$C,"="&amp;G$4)=1,G$4="OTHER",G$5="Total"),INDEX('Broward-Clay'!$H7:$S15,MATCH("331900 - Federal Grant - Other",'Broward-Clay'!$C7:$C15,0),MATCH(G$6,'Broward-Clay'!$H6:$S6,0)),IF(AND(COUNTIF('Dropdown Selections'!$C:$C,"="&amp;G$4)&gt;1,OR(G$5&lt;&gt;"Total", G$5&lt;&gt;"All Subcategories"),G$4=INDEX('Dropdown Selections'!$C:$D,MATCH(G$5,'Dropdown Selections'!$D:$D,0),1)),INDEX('Broward-Clay'!$H7:$S15,MATCH("*"&amp;G$5&amp;"*",'Broward-Clay'!$C7:$C15,0),MATCH(G$6,'Broward-Clay'!$H6:$S6,0)),IF(OR(AND(COUNTIF('Dropdown Selections'!$C:$C,"="&amp;G$4)&gt;1,G$5="Total"),AND(G$4="Total of All Categories",G$5="All Subcategories")),SUMIF('Broward-Clay'!$G7:$G15,"="&amp;G$4,INDEX('Broward-Clay'!$H7:$S15,,MATCH(G$6,'Broward-Clay'!$H6:$S6,0))),""))))))),0)</f>
        <v>26438000</v>
      </c>
      <c r="H12" s="31">
        <f>IFERROR(IF(OR(H$4="",H$5="",H$6=""),"",IF(OR(AND(H$4="Total of All Categories",H$5="Total"),AND( H$4&lt;&gt;"Total of All Categories",H$5="All Subcategories")),"",IF(AND(H$4="Total of All Categories",H$5="All Subcategories",H$6="All Types of Revenue"),'Broward-Clay'!$S15,IF(AND(COUNTIF('Dropdown Selections'!$C:$C,"="&amp;H$4)=1,H$4&lt;&gt;"OTHER",H$5="Total"),INDEX('Broward-Clay'!$H7:$S15,MATCH(H$4,'Broward-Clay'!$G7:$G15,0),MATCH(H$6,'Broward-Clay'!$H6:$S6,0)),IF(AND(COUNTIF('Dropdown Selections'!$C:$C,"="&amp;H$4)=1,H$4="OTHER",H$5="Total"),INDEX('Broward-Clay'!$H7:$S15,MATCH("331900 - Federal Grant - Other",'Broward-Clay'!$C7:$C15,0),MATCH(H$6,'Broward-Clay'!$H6:$S6,0)),IF(AND(COUNTIF('Dropdown Selections'!$C:$C,"="&amp;H$4)&gt;1,OR(H$5&lt;&gt;"Total", H$5&lt;&gt;"All Subcategories"),H$4=INDEX('Dropdown Selections'!$C:$D,MATCH(H$5,'Dropdown Selections'!$D:$D,0),1)),INDEX('Broward-Clay'!$H7:$S15,MATCH("*"&amp;H$5&amp;"*",'Broward-Clay'!$C7:$C15,0),MATCH(H$6,'Broward-Clay'!$H6:$S6,0)),IF(OR(AND(COUNTIF('Dropdown Selections'!$C:$C,"="&amp;H$4)&gt;1,H$5="Total"),AND(H$4="Total of All Categories",H$5="All Subcategories")),SUMIF('Broward-Clay'!$G7:$G15,"="&amp;H$4,INDEX('Broward-Clay'!$H7:$S15,,MATCH(H$6,'Broward-Clay'!$H6:$S6,0))),""))))))),0)</f>
        <v>5292000</v>
      </c>
      <c r="I12" s="31">
        <f>IFERROR(IF(OR(I$4="",I$5="",I$6=""),"",IF(OR(AND(I$4="Total of All Categories",I$5="Total"),AND( I$4&lt;&gt;"Total of All Categories",I$5="All Subcategories")),"",IF(AND(I$4="Total of All Categories",I$5="All Subcategories",I$6="All Types of Revenue"),'Broward-Clay'!$S15,IF(AND(COUNTIF('Dropdown Selections'!$C:$C,"="&amp;I$4)=1,I$4&lt;&gt;"OTHER",I$5="Total"),INDEX('Broward-Clay'!$H7:$S15,MATCH(I$4,'Broward-Clay'!$G7:$G15,0),MATCH(I$6,'Broward-Clay'!$H6:$S6,0)),IF(AND(COUNTIF('Dropdown Selections'!$C:$C,"="&amp;I$4)=1,I$4="OTHER",I$5="Total"),INDEX('Broward-Clay'!$H7:$S15,MATCH("331900 - Federal Grant - Other",'Broward-Clay'!$C7:$C15,0),MATCH(I$6,'Broward-Clay'!$H6:$S6,0)),IF(AND(COUNTIF('Dropdown Selections'!$C:$C,"="&amp;I$4)&gt;1,OR(I$5&lt;&gt;"Total", I$5&lt;&gt;"All Subcategories"),I$4=INDEX('Dropdown Selections'!$C:$D,MATCH(I$5,'Dropdown Selections'!$D:$D,0),1)),INDEX('Broward-Clay'!$H7:$S15,MATCH("*"&amp;I$5&amp;"*",'Broward-Clay'!$C7:$C15,0),MATCH(I$6,'Broward-Clay'!$H6:$S6,0)),IF(OR(AND(COUNTIF('Dropdown Selections'!$C:$C,"="&amp;I$4)&gt;1,I$5="Total"),AND(I$4="Total of All Categories",I$5="All Subcategories")),SUMIF('Broward-Clay'!$G7:$G15,"="&amp;I$4,INDEX('Broward-Clay'!$H7:$S15,,MATCH(I$6,'Broward-Clay'!$H6:$S6,0))),""))))))),0)</f>
        <v>32541000</v>
      </c>
      <c r="J12" s="31">
        <f>IFERROR(IF(OR(J$4="",J$5="",J$6=""),"",IF(OR(AND(J$4="Total of All Categories",J$5="Total"),AND( J$4&lt;&gt;"Total of All Categories",J$5="All Subcategories")),"",IF(AND(J$4="Total of All Categories",J$5="All Subcategories",J$6="All Types of Revenue"),'Broward-Clay'!$S15,IF(AND(COUNTIF('Dropdown Selections'!$C:$C,"="&amp;J$4)=1,J$4&lt;&gt;"OTHER",J$5="Total"),INDEX('Broward-Clay'!$H7:$S15,MATCH(J$4,'Broward-Clay'!$G7:$G15,0),MATCH(J$6,'Broward-Clay'!$H6:$S6,0)),IF(AND(COUNTIF('Dropdown Selections'!$C:$C,"="&amp;J$4)=1,J$4="OTHER",J$5="Total"),INDEX('Broward-Clay'!$H7:$S15,MATCH("331900 - Federal Grant - Other",'Broward-Clay'!$C7:$C15,0),MATCH(J$6,'Broward-Clay'!$H6:$S6,0)),IF(AND(COUNTIF('Dropdown Selections'!$C:$C,"="&amp;J$4)&gt;1,OR(J$5&lt;&gt;"Total", J$5&lt;&gt;"All Subcategories"),J$4=INDEX('Dropdown Selections'!$C:$D,MATCH(J$5,'Dropdown Selections'!$D:$D,0),1)),INDEX('Broward-Clay'!$H7:$S15,MATCH("*"&amp;J$5&amp;"*",'Broward-Clay'!$C7:$C15,0),MATCH(J$6,'Broward-Clay'!$H6:$S6,0)),IF(OR(AND(COUNTIF('Dropdown Selections'!$C:$C,"="&amp;J$4)&gt;1,J$5="Total"),AND(J$4="Total of All Categories",J$5="All Subcategories")),SUMIF('Broward-Clay'!$G7:$G15,"="&amp;J$4,INDEX('Broward-Clay'!$H7:$S15,,MATCH(J$6,'Broward-Clay'!$H6:$S6,0))),""))))))),0)</f>
        <v>62000</v>
      </c>
      <c r="K12" s="31">
        <f>IFERROR(IF(OR(K$4="",K$5="",K$6=""),"",IF(OR(AND(K$4="Total of All Categories",K$5="Total"),AND( K$4&lt;&gt;"Total of All Categories",K$5="All Subcategories")),"",IF(AND(K$4="Total of All Categories",K$5="All Subcategories",K$6="All Types of Revenue"),'Broward-Clay'!$S15,IF(AND(COUNTIF('Dropdown Selections'!$C:$C,"="&amp;K$4)=1,K$4&lt;&gt;"OTHER",K$5="Total"),INDEX('Broward-Clay'!$H7:$S15,MATCH(K$4,'Broward-Clay'!$G7:$G15,0),MATCH(K$6,'Broward-Clay'!$H6:$S6,0)),IF(AND(COUNTIF('Dropdown Selections'!$C:$C,"="&amp;K$4)=1,K$4="OTHER",K$5="Total"),INDEX('Broward-Clay'!$H7:$S15,MATCH("331900 - Federal Grant - Other",'Broward-Clay'!$C7:$C15,0),MATCH(K$6,'Broward-Clay'!$H6:$S6,0)),IF(AND(COUNTIF('Dropdown Selections'!$C:$C,"="&amp;K$4)&gt;1,OR(K$5&lt;&gt;"Total", K$5&lt;&gt;"All Subcategories"),K$4=INDEX('Dropdown Selections'!$C:$D,MATCH(K$5,'Dropdown Selections'!$D:$D,0),1)),INDEX('Broward-Clay'!$H7:$S15,MATCH("*"&amp;K$5&amp;"*",'Broward-Clay'!$C7:$C15,0),MATCH(K$6,'Broward-Clay'!$H6:$S6,0)),IF(OR(AND(COUNTIF('Dropdown Selections'!$C:$C,"="&amp;K$4)&gt;1,K$5="Total"),AND(K$4="Total of All Categories",K$5="All Subcategories")),SUMIF('Broward-Clay'!$G7:$G15,"="&amp;K$4,INDEX('Broward-Clay'!$H7:$S15,,MATCH(K$6,'Broward-Clay'!$H6:$S6,0))),""))))))),0)</f>
        <v>0</v>
      </c>
      <c r="L12" s="31">
        <f>IFERROR(IF(OR(L$4="",L$5="",L$6=""),"",IF(OR(AND(L$4="Total of All Categories",L$5="Total"),AND( L$4&lt;&gt;"Total of All Categories",L$5="All Subcategories")),"",IF(AND(L$4="Total of All Categories",L$5="All Subcategories",L$6="All Types of Revenue"),'Broward-Clay'!$S15,IF(AND(COUNTIF('Dropdown Selections'!$C:$C,"="&amp;L$4)=1,L$4&lt;&gt;"OTHER",L$5="Total"),INDEX('Broward-Clay'!$H7:$S15,MATCH(L$4,'Broward-Clay'!$G7:$G15,0),MATCH(L$6,'Broward-Clay'!$H6:$S6,0)),IF(AND(COUNTIF('Dropdown Selections'!$C:$C,"="&amp;L$4)=1,L$4="OTHER",L$5="Total"),INDEX('Broward-Clay'!$H7:$S15,MATCH("331900 - Federal Grant - Other",'Broward-Clay'!$C7:$C15,0),MATCH(L$6,'Broward-Clay'!$H6:$S6,0)),IF(AND(COUNTIF('Dropdown Selections'!$C:$C,"="&amp;L$4)&gt;1,OR(L$5&lt;&gt;"Total", L$5&lt;&gt;"All Subcategories"),L$4=INDEX('Dropdown Selections'!$C:$D,MATCH(L$5,'Dropdown Selections'!$D:$D,0),1)),INDEX('Broward-Clay'!$H7:$S15,MATCH("*"&amp;L$5&amp;"*",'Broward-Clay'!$C7:$C15,0),MATCH(L$6,'Broward-Clay'!$H6:$S6,0)),IF(OR(AND(COUNTIF('Dropdown Selections'!$C:$C,"="&amp;L$4)&gt;1,L$5="Total"),AND(L$4="Total of All Categories",L$5="All Subcategories")),SUMIF('Broward-Clay'!$G7:$G15,"="&amp;L$4,INDEX('Broward-Clay'!$H7:$S15,,MATCH(L$6,'Broward-Clay'!$H6:$S6,0))),""))))))),0)</f>
        <v>1118000</v>
      </c>
    </row>
    <row r="13" spans="2:12" s="29" customFormat="1" ht="15.75" x14ac:dyDescent="0.25">
      <c r="B13" s="32" t="s">
        <v>112</v>
      </c>
      <c r="C13" s="31">
        <f>IFERROR(IF(OR(C$4="",C$5="",C$6=""),"",IF(OR(AND(C$4="Total of All Categories",C$5="Total"),AND( C$4&lt;&gt;"Total of All Categories",C$5="All Subcategories")),"",IF(AND(C$4="Total of All Categories",C$5="All Subcategories",C$6="All Types of Revenue"),'Broward-Clay'!$S23,IF(AND(COUNTIF('Dropdown Selections'!$C:$C,"="&amp;C$4)=1,C$4&lt;&gt;"OTHER",C$5="Total"),INDEX('Broward-Clay'!$H18:$S23,MATCH(C$4,'Broward-Clay'!$G18:$G23,0),MATCH(C$6,'Broward-Clay'!$H17:$S17,0)),IF(AND(COUNTIF('Dropdown Selections'!$C:$C,"="&amp;C$4)=1,C$4="OTHER",C$5="Total"),INDEX('Broward-Clay'!$H18:$S23,MATCH("331900 - Federal Grant - Other",'Broward-Clay'!$C18:$C23,0),MATCH(C$6,'Broward-Clay'!$H17:$S17,0)),IF(AND(COUNTIF('Dropdown Selections'!$C:$C,"="&amp;C$4)&gt;1,OR(C$5&lt;&gt;"Total", C$5&lt;&gt;"All Subcategories"),C$4=INDEX('Dropdown Selections'!$C:$D,MATCH(C$5,'Dropdown Selections'!$D:$D,0),1)),INDEX('Broward-Clay'!$H18:$S23,MATCH("*"&amp;C$5&amp;"*",'Broward-Clay'!$C18:$C23,0),MATCH(C$6,'Broward-Clay'!$H17:$S17,0)),IF(OR(AND(COUNTIF('Dropdown Selections'!$C:$C,"="&amp;C$4)&gt;1,C$5="Total"),AND(C$4="Total of All Categories",C$5="All Subcategories")),SUMIF('Broward-Clay'!$G18:$G23,"="&amp;C$4,INDEX('Broward-Clay'!$H18:$S23,,MATCH(C$6,'Broward-Clay'!$H17:$S17,0))),""))))))),0)</f>
        <v>6856671</v>
      </c>
      <c r="D13" s="31">
        <f>IFERROR(IF(OR(D$4="",D$5="",D$6=""),"",IF(OR(AND(D$4="Total of All Categories",D$5="Total"),AND( D$4&lt;&gt;"Total of All Categories",D$5="All Subcategories")),"",IF(AND(D$4="Total of All Categories",D$5="All Subcategories",D$6="All Types of Revenue"),'Broward-Clay'!$S23,IF(AND(COUNTIF('Dropdown Selections'!$C:$C,"="&amp;D$4)=1,D$4&lt;&gt;"OTHER",D$5="Total"),INDEX('Broward-Clay'!$H18:$S23,MATCH(D$4,'Broward-Clay'!$G18:$G23,0),MATCH(D$6,'Broward-Clay'!$H17:$S17,0)),IF(AND(COUNTIF('Dropdown Selections'!$C:$C,"="&amp;D$4)=1,D$4="OTHER",D$5="Total"),INDEX('Broward-Clay'!$H18:$S23,MATCH("331900 - Federal Grant - Other",'Broward-Clay'!$C18:$C23,0),MATCH(D$6,'Broward-Clay'!$H17:$S17,0)),IF(AND(COUNTIF('Dropdown Selections'!$C:$C,"="&amp;D$4)&gt;1,OR(D$5&lt;&gt;"Total", D$5&lt;&gt;"All Subcategories"),D$4=INDEX('Dropdown Selections'!$C:$D,MATCH(D$5,'Dropdown Selections'!$D:$D,0),1)),INDEX('Broward-Clay'!$H18:$S23,MATCH("*"&amp;D$5&amp;"*",'Broward-Clay'!$C18:$C23,0),MATCH(D$6,'Broward-Clay'!$H17:$S17,0)),IF(OR(AND(COUNTIF('Dropdown Selections'!$C:$C,"="&amp;D$4)&gt;1,D$5="Total"),AND(D$4="Total of All Categories",D$5="All Subcategories")),SUMIF('Broward-Clay'!$G18:$G23,"="&amp;D$4,INDEX('Broward-Clay'!$H18:$S23,,MATCH(D$6,'Broward-Clay'!$H17:$S17,0))),""))))))),0)</f>
        <v>0</v>
      </c>
      <c r="E13" s="31">
        <f>IFERROR(IF(OR(E$4="",E$5="",E$6=""),"",IF(OR(AND(E$4="Total of All Categories",E$5="Total"),AND( E$4&lt;&gt;"Total of All Categories",E$5="All Subcategories")),"",IF(AND(E$4="Total of All Categories",E$5="All Subcategories",E$6="All Types of Revenue"),'Broward-Clay'!$S23,IF(AND(COUNTIF('Dropdown Selections'!$C:$C,"="&amp;E$4)=1,E$4&lt;&gt;"OTHER",E$5="Total"),INDEX('Broward-Clay'!$H18:$S23,MATCH(E$4,'Broward-Clay'!$G18:$G23,0),MATCH(E$6,'Broward-Clay'!$H17:$S17,0)),IF(AND(COUNTIF('Dropdown Selections'!$C:$C,"="&amp;E$4)=1,E$4="OTHER",E$5="Total"),INDEX('Broward-Clay'!$H18:$S23,MATCH("331900 - Federal Grant - Other",'Broward-Clay'!$C18:$C23,0),MATCH(E$6,'Broward-Clay'!$H17:$S17,0)),IF(AND(COUNTIF('Dropdown Selections'!$C:$C,"="&amp;E$4)&gt;1,OR(E$5&lt;&gt;"Total", E$5&lt;&gt;"All Subcategories"),E$4=INDEX('Dropdown Selections'!$C:$D,MATCH(E$5,'Dropdown Selections'!$D:$D,0),1)),INDEX('Broward-Clay'!$H18:$S23,MATCH("*"&amp;E$5&amp;"*",'Broward-Clay'!$C18:$C23,0),MATCH(E$6,'Broward-Clay'!$H17:$S17,0)),IF(OR(AND(COUNTIF('Dropdown Selections'!$C:$C,"="&amp;E$4)&gt;1,E$5="Total"),AND(E$4="Total of All Categories",E$5="All Subcategories")),SUMIF('Broward-Clay'!$G18:$G23,"="&amp;E$4,INDEX('Broward-Clay'!$H18:$S23,,MATCH(E$6,'Broward-Clay'!$H17:$S17,0))),""))))))),0)</f>
        <v>180819</v>
      </c>
      <c r="F13" s="31">
        <f>IFERROR(IF(OR(F$4="",F$5="",F$6=""),"",IF(OR(AND(F$4="Total of All Categories",F$5="Total"),AND( F$4&lt;&gt;"Total of All Categories",F$5="All Subcategories")),"",IF(AND(F$4="Total of All Categories",F$5="All Subcategories",F$6="All Types of Revenue"),'Broward-Clay'!$S23,IF(AND(COUNTIF('Dropdown Selections'!$C:$C,"="&amp;F$4)=1,F$4&lt;&gt;"OTHER",F$5="Total"),INDEX('Broward-Clay'!$H18:$S23,MATCH(F$4,'Broward-Clay'!$G18:$G23,0),MATCH(F$6,'Broward-Clay'!$H17:$S17,0)),IF(AND(COUNTIF('Dropdown Selections'!$C:$C,"="&amp;F$4)=1,F$4="OTHER",F$5="Total"),INDEX('Broward-Clay'!$H18:$S23,MATCH("331900 - Federal Grant - Other",'Broward-Clay'!$C18:$C23,0),MATCH(F$6,'Broward-Clay'!$H17:$S17,0)),IF(AND(COUNTIF('Dropdown Selections'!$C:$C,"="&amp;F$4)&gt;1,OR(F$5&lt;&gt;"Total", F$5&lt;&gt;"All Subcategories"),F$4=INDEX('Dropdown Selections'!$C:$D,MATCH(F$5,'Dropdown Selections'!$D:$D,0),1)),INDEX('Broward-Clay'!$H18:$S23,MATCH("*"&amp;F$5&amp;"*",'Broward-Clay'!$C18:$C23,0),MATCH(F$6,'Broward-Clay'!$H17:$S17,0)),IF(OR(AND(COUNTIF('Dropdown Selections'!$C:$C,"="&amp;F$4)&gt;1,F$5="Total"),AND(F$4="Total of All Categories",F$5="All Subcategories")),SUMIF('Broward-Clay'!$G18:$G23,"="&amp;F$4,INDEX('Broward-Clay'!$H18:$S23,,MATCH(F$6,'Broward-Clay'!$H17:$S17,0))),""))))))),0)</f>
        <v>0</v>
      </c>
      <c r="G13" s="31">
        <f>IFERROR(IF(OR(G$4="",G$5="",G$6=""),"",IF(OR(AND(G$4="Total of All Categories",G$5="Total"),AND( G$4&lt;&gt;"Total of All Categories",G$5="All Subcategories")),"",IF(AND(G$4="Total of All Categories",G$5="All Subcategories",G$6="All Types of Revenue"),'Broward-Clay'!$S23,IF(AND(COUNTIF('Dropdown Selections'!$C:$C,"="&amp;G$4)=1,G$4&lt;&gt;"OTHER",G$5="Total"),INDEX('Broward-Clay'!$H18:$S23,MATCH(G$4,'Broward-Clay'!$G18:$G23,0),MATCH(G$6,'Broward-Clay'!$H17:$S17,0)),IF(AND(COUNTIF('Dropdown Selections'!$C:$C,"="&amp;G$4)=1,G$4="OTHER",G$5="Total"),INDEX('Broward-Clay'!$H18:$S23,MATCH("331900 - Federal Grant - Other",'Broward-Clay'!$C18:$C23,0),MATCH(G$6,'Broward-Clay'!$H17:$S17,0)),IF(AND(COUNTIF('Dropdown Selections'!$C:$C,"="&amp;G$4)&gt;1,OR(G$5&lt;&gt;"Total", G$5&lt;&gt;"All Subcategories"),G$4=INDEX('Dropdown Selections'!$C:$D,MATCH(G$5,'Dropdown Selections'!$D:$D,0),1)),INDEX('Broward-Clay'!$H18:$S23,MATCH("*"&amp;G$5&amp;"*",'Broward-Clay'!$C18:$C23,0),MATCH(G$6,'Broward-Clay'!$H17:$S17,0)),IF(OR(AND(COUNTIF('Dropdown Selections'!$C:$C,"="&amp;G$4)&gt;1,G$5="Total"),AND(G$4="Total of All Categories",G$5="All Subcategories")),SUMIF('Broward-Clay'!$G18:$G23,"="&amp;G$4,INDEX('Broward-Clay'!$H18:$S23,,MATCH(G$6,'Broward-Clay'!$H17:$S17,0))),""))))))),0)</f>
        <v>6551820</v>
      </c>
      <c r="H13" s="31">
        <f>IFERROR(IF(OR(H$4="",H$5="",H$6=""),"",IF(OR(AND(H$4="Total of All Categories",H$5="Total"),AND( H$4&lt;&gt;"Total of All Categories",H$5="All Subcategories")),"",IF(AND(H$4="Total of All Categories",H$5="All Subcategories",H$6="All Types of Revenue"),'Broward-Clay'!$S23,IF(AND(COUNTIF('Dropdown Selections'!$C:$C,"="&amp;H$4)=1,H$4&lt;&gt;"OTHER",H$5="Total"),INDEX('Broward-Clay'!$H18:$S23,MATCH(H$4,'Broward-Clay'!$G18:$G23,0),MATCH(H$6,'Broward-Clay'!$H17:$S17,0)),IF(AND(COUNTIF('Dropdown Selections'!$C:$C,"="&amp;H$4)=1,H$4="OTHER",H$5="Total"),INDEX('Broward-Clay'!$H18:$S23,MATCH("331900 - Federal Grant - Other",'Broward-Clay'!$C18:$C23,0),MATCH(H$6,'Broward-Clay'!$H17:$S17,0)),IF(AND(COUNTIF('Dropdown Selections'!$C:$C,"="&amp;H$4)&gt;1,OR(H$5&lt;&gt;"Total", H$5&lt;&gt;"All Subcategories"),H$4=INDEX('Dropdown Selections'!$C:$D,MATCH(H$5,'Dropdown Selections'!$D:$D,0),1)),INDEX('Broward-Clay'!$H18:$S23,MATCH("*"&amp;H$5&amp;"*",'Broward-Clay'!$C18:$C23,0),MATCH(H$6,'Broward-Clay'!$H17:$S17,0)),IF(OR(AND(COUNTIF('Dropdown Selections'!$C:$C,"="&amp;H$4)&gt;1,H$5="Total"),AND(H$4="Total of All Categories",H$5="All Subcategories")),SUMIF('Broward-Clay'!$G18:$G23,"="&amp;H$4,INDEX('Broward-Clay'!$H18:$S23,,MATCH(H$6,'Broward-Clay'!$H17:$S17,0))),""))))))),0)</f>
        <v>6602</v>
      </c>
      <c r="I13" s="31">
        <f>IFERROR(IF(OR(I$4="",I$5="",I$6=""),"",IF(OR(AND(I$4="Total of All Categories",I$5="Total"),AND( I$4&lt;&gt;"Total of All Categories",I$5="All Subcategories")),"",IF(AND(I$4="Total of All Categories",I$5="All Subcategories",I$6="All Types of Revenue"),'Broward-Clay'!$S23,IF(AND(COUNTIF('Dropdown Selections'!$C:$C,"="&amp;I$4)=1,I$4&lt;&gt;"OTHER",I$5="Total"),INDEX('Broward-Clay'!$H18:$S23,MATCH(I$4,'Broward-Clay'!$G18:$G23,0),MATCH(I$6,'Broward-Clay'!$H17:$S17,0)),IF(AND(COUNTIF('Dropdown Selections'!$C:$C,"="&amp;I$4)=1,I$4="OTHER",I$5="Total"),INDEX('Broward-Clay'!$H18:$S23,MATCH("331900 - Federal Grant - Other",'Broward-Clay'!$C18:$C23,0),MATCH(I$6,'Broward-Clay'!$H17:$S17,0)),IF(AND(COUNTIF('Dropdown Selections'!$C:$C,"="&amp;I$4)&gt;1,OR(I$5&lt;&gt;"Total", I$5&lt;&gt;"All Subcategories"),I$4=INDEX('Dropdown Selections'!$C:$D,MATCH(I$5,'Dropdown Selections'!$D:$D,0),1)),INDEX('Broward-Clay'!$H18:$S23,MATCH("*"&amp;I$5&amp;"*",'Broward-Clay'!$C18:$C23,0),MATCH(I$6,'Broward-Clay'!$H17:$S17,0)),IF(OR(AND(COUNTIF('Dropdown Selections'!$C:$C,"="&amp;I$4)&gt;1,I$5="Total"),AND(I$4="Total of All Categories",I$5="All Subcategories")),SUMIF('Broward-Clay'!$G18:$G23,"="&amp;I$4,INDEX('Broward-Clay'!$H18:$S23,,MATCH(I$6,'Broward-Clay'!$H17:$S17,0))),""))))))),0)</f>
        <v>117430</v>
      </c>
      <c r="J13" s="31">
        <f>IFERROR(IF(OR(J$4="",J$5="",J$6=""),"",IF(OR(AND(J$4="Total of All Categories",J$5="Total"),AND( J$4&lt;&gt;"Total of All Categories",J$5="All Subcategories")),"",IF(AND(J$4="Total of All Categories",J$5="All Subcategories",J$6="All Types of Revenue"),'Broward-Clay'!$S23,IF(AND(COUNTIF('Dropdown Selections'!$C:$C,"="&amp;J$4)=1,J$4&lt;&gt;"OTHER",J$5="Total"),INDEX('Broward-Clay'!$H18:$S23,MATCH(J$4,'Broward-Clay'!$G18:$G23,0),MATCH(J$6,'Broward-Clay'!$H17:$S17,0)),IF(AND(COUNTIF('Dropdown Selections'!$C:$C,"="&amp;J$4)=1,J$4="OTHER",J$5="Total"),INDEX('Broward-Clay'!$H18:$S23,MATCH("331900 - Federal Grant - Other",'Broward-Clay'!$C18:$C23,0),MATCH(J$6,'Broward-Clay'!$H17:$S17,0)),IF(AND(COUNTIF('Dropdown Selections'!$C:$C,"="&amp;J$4)&gt;1,OR(J$5&lt;&gt;"Total", J$5&lt;&gt;"All Subcategories"),J$4=INDEX('Dropdown Selections'!$C:$D,MATCH(J$5,'Dropdown Selections'!$D:$D,0),1)),INDEX('Broward-Clay'!$H18:$S23,MATCH("*"&amp;J$5&amp;"*",'Broward-Clay'!$C18:$C23,0),MATCH(J$6,'Broward-Clay'!$H17:$S17,0)),IF(OR(AND(COUNTIF('Dropdown Selections'!$C:$C,"="&amp;J$4)&gt;1,J$5="Total"),AND(J$4="Total of All Categories",J$5="All Subcategories")),SUMIF('Broward-Clay'!$G18:$G23,"="&amp;J$4,INDEX('Broward-Clay'!$H18:$S23,,MATCH(J$6,'Broward-Clay'!$H17:$S17,0))),""))))))),0)</f>
        <v>0</v>
      </c>
      <c r="K13" s="31">
        <f>IFERROR(IF(OR(K$4="",K$5="",K$6=""),"",IF(OR(AND(K$4="Total of All Categories",K$5="Total"),AND( K$4&lt;&gt;"Total of All Categories",K$5="All Subcategories")),"",IF(AND(K$4="Total of All Categories",K$5="All Subcategories",K$6="All Types of Revenue"),'Broward-Clay'!$S23,IF(AND(COUNTIF('Dropdown Selections'!$C:$C,"="&amp;K$4)=1,K$4&lt;&gt;"OTHER",K$5="Total"),INDEX('Broward-Clay'!$H18:$S23,MATCH(K$4,'Broward-Clay'!$G18:$G23,0),MATCH(K$6,'Broward-Clay'!$H17:$S17,0)),IF(AND(COUNTIF('Dropdown Selections'!$C:$C,"="&amp;K$4)=1,K$4="OTHER",K$5="Total"),INDEX('Broward-Clay'!$H18:$S23,MATCH("331900 - Federal Grant - Other",'Broward-Clay'!$C18:$C23,0),MATCH(K$6,'Broward-Clay'!$H17:$S17,0)),IF(AND(COUNTIF('Dropdown Selections'!$C:$C,"="&amp;K$4)&gt;1,OR(K$5&lt;&gt;"Total", K$5&lt;&gt;"All Subcategories"),K$4=INDEX('Dropdown Selections'!$C:$D,MATCH(K$5,'Dropdown Selections'!$D:$D,0),1)),INDEX('Broward-Clay'!$H18:$S23,MATCH("*"&amp;K$5&amp;"*",'Broward-Clay'!$C18:$C23,0),MATCH(K$6,'Broward-Clay'!$H17:$S17,0)),IF(OR(AND(COUNTIF('Dropdown Selections'!$C:$C,"="&amp;K$4)&gt;1,K$5="Total"),AND(K$4="Total of All Categories",K$5="All Subcategories")),SUMIF('Broward-Clay'!$G18:$G23,"="&amp;K$4,INDEX('Broward-Clay'!$H18:$S23,,MATCH(K$6,'Broward-Clay'!$H17:$S17,0))),""))))))),0)</f>
        <v>0</v>
      </c>
      <c r="L13" s="31">
        <f>IFERROR(IF(OR(L$4="",L$5="",L$6=""),"",IF(OR(AND(L$4="Total of All Categories",L$5="Total"),AND( L$4&lt;&gt;"Total of All Categories",L$5="All Subcategories")),"",IF(AND(L$4="Total of All Categories",L$5="All Subcategories",L$6="All Types of Revenue"),'Broward-Clay'!$S23,IF(AND(COUNTIF('Dropdown Selections'!$C:$C,"="&amp;L$4)=1,L$4&lt;&gt;"OTHER",L$5="Total"),INDEX('Broward-Clay'!$H18:$S23,MATCH(L$4,'Broward-Clay'!$G18:$G23,0),MATCH(L$6,'Broward-Clay'!$H17:$S17,0)),IF(AND(COUNTIF('Dropdown Selections'!$C:$C,"="&amp;L$4)=1,L$4="OTHER",L$5="Total"),INDEX('Broward-Clay'!$H18:$S23,MATCH("331900 - Federal Grant - Other",'Broward-Clay'!$C18:$C23,0),MATCH(L$6,'Broward-Clay'!$H17:$S17,0)),IF(AND(COUNTIF('Dropdown Selections'!$C:$C,"="&amp;L$4)&gt;1,OR(L$5&lt;&gt;"Total", L$5&lt;&gt;"All Subcategories"),L$4=INDEX('Dropdown Selections'!$C:$D,MATCH(L$5,'Dropdown Selections'!$D:$D,0),1)),INDEX('Broward-Clay'!$H18:$S23,MATCH("*"&amp;L$5&amp;"*",'Broward-Clay'!$C18:$C23,0),MATCH(L$6,'Broward-Clay'!$H17:$S17,0)),IF(OR(AND(COUNTIF('Dropdown Selections'!$C:$C,"="&amp;L$4)&gt;1,L$5="Total"),AND(L$4="Total of All Categories",L$5="All Subcategories")),SUMIF('Broward-Clay'!$G18:$G23,"="&amp;L$4,INDEX('Broward-Clay'!$H18:$S23,,MATCH(L$6,'Broward-Clay'!$H17:$S17,0))),""))))))),0)</f>
        <v>0</v>
      </c>
    </row>
    <row r="14" spans="2:12" s="29" customFormat="1" ht="15.75" x14ac:dyDescent="0.25">
      <c r="B14" s="32" t="s">
        <v>113</v>
      </c>
      <c r="C14" s="31">
        <f>IFERROR(IF(OR(C$4="",C$5="",C$6=""),"",IF(OR(AND(C$4="Total of All Categories",C$5="Total"),AND( C$4&lt;&gt;"Total of All Categories",C$5="All Subcategories")),"",IF(AND(C$4="Total of All Categories",C$5="All Subcategories",C$6="All Types of Revenue"),'Broward-Clay'!$S33,IF(AND(COUNTIF('Dropdown Selections'!$C:$C,"="&amp;C$4)=1,C$4&lt;&gt;"OTHER",C$5="Total"),INDEX('Broward-Clay'!$H26:$S33,MATCH(C$4,'Broward-Clay'!$G26:$G33,0),MATCH(C$6,'Broward-Clay'!$H25:$S25,0)),IF(AND(COUNTIF('Dropdown Selections'!$C:$C,"="&amp;C$4)=1,C$4="OTHER",C$5="Total"),INDEX('Broward-Clay'!$H26:$S33,MATCH("331900 - Federal Grant - Other",'Broward-Clay'!$C26:$C33,0),MATCH(C$6,'Broward-Clay'!$H25:$S25,0)),IF(AND(COUNTIF('Dropdown Selections'!$C:$C,"="&amp;C$4)&gt;1,OR(C$5&lt;&gt;"Total", C$5&lt;&gt;"All Subcategories"),C$4=INDEX('Dropdown Selections'!$C:$D,MATCH(C$5,'Dropdown Selections'!$D:$D,0),1)),INDEX('Broward-Clay'!$H26:$S33,MATCH("*"&amp;C$5&amp;"*",'Broward-Clay'!$C26:$C33,0),MATCH(C$6,'Broward-Clay'!$H25:$S25,0)),IF(OR(AND(COUNTIF('Dropdown Selections'!$C:$C,"="&amp;C$4)&gt;1,C$5="Total"),AND(C$4="Total of All Categories",C$5="All Subcategories")),SUMIF('Broward-Clay'!$G26:$G33,"="&amp;C$4,INDEX('Broward-Clay'!$H26:$S33,,MATCH(C$6,'Broward-Clay'!$H25:$S25,0))),""))))))),0)</f>
        <v>3638762</v>
      </c>
      <c r="D14" s="31">
        <f>IFERROR(IF(OR(D$4="",D$5="",D$6=""),"",IF(OR(AND(D$4="Total of All Categories",D$5="Total"),AND( D$4&lt;&gt;"Total of All Categories",D$5="All Subcategories")),"",IF(AND(D$4="Total of All Categories",D$5="All Subcategories",D$6="All Types of Revenue"),'Broward-Clay'!$S33,IF(AND(COUNTIF('Dropdown Selections'!$C:$C,"="&amp;D$4)=1,D$4&lt;&gt;"OTHER",D$5="Total"),INDEX('Broward-Clay'!$H26:$S33,MATCH(D$4,'Broward-Clay'!$G26:$G33,0),MATCH(D$6,'Broward-Clay'!$H25:$S25,0)),IF(AND(COUNTIF('Dropdown Selections'!$C:$C,"="&amp;D$4)=1,D$4="OTHER",D$5="Total"),INDEX('Broward-Clay'!$H26:$S33,MATCH("331900 - Federal Grant - Other",'Broward-Clay'!$C26:$C33,0),MATCH(D$6,'Broward-Clay'!$H25:$S25,0)),IF(AND(COUNTIF('Dropdown Selections'!$C:$C,"="&amp;D$4)&gt;1,OR(D$5&lt;&gt;"Total", D$5&lt;&gt;"All Subcategories"),D$4=INDEX('Dropdown Selections'!$C:$D,MATCH(D$5,'Dropdown Selections'!$D:$D,0),1)),INDEX('Broward-Clay'!$H26:$S33,MATCH("*"&amp;D$5&amp;"*",'Broward-Clay'!$C26:$C33,0),MATCH(D$6,'Broward-Clay'!$H25:$S25,0)),IF(OR(AND(COUNTIF('Dropdown Selections'!$C:$C,"="&amp;D$4)&gt;1,D$5="Total"),AND(D$4="Total of All Categories",D$5="All Subcategories")),SUMIF('Broward-Clay'!$G26:$G33,"="&amp;D$4,INDEX('Broward-Clay'!$H26:$S33,,MATCH(D$6,'Broward-Clay'!$H25:$S25,0))),""))))))),0)</f>
        <v>60449</v>
      </c>
      <c r="E14" s="31">
        <f>IFERROR(IF(OR(E$4="",E$5="",E$6=""),"",IF(OR(AND(E$4="Total of All Categories",E$5="Total"),AND( E$4&lt;&gt;"Total of All Categories",E$5="All Subcategories")),"",IF(AND(E$4="Total of All Categories",E$5="All Subcategories",E$6="All Types of Revenue"),'Broward-Clay'!$S33,IF(AND(COUNTIF('Dropdown Selections'!$C:$C,"="&amp;E$4)=1,E$4&lt;&gt;"OTHER",E$5="Total"),INDEX('Broward-Clay'!$H26:$S33,MATCH(E$4,'Broward-Clay'!$G26:$G33,0),MATCH(E$6,'Broward-Clay'!$H25:$S25,0)),IF(AND(COUNTIF('Dropdown Selections'!$C:$C,"="&amp;E$4)=1,E$4="OTHER",E$5="Total"),INDEX('Broward-Clay'!$H26:$S33,MATCH("331900 - Federal Grant - Other",'Broward-Clay'!$C26:$C33,0),MATCH(E$6,'Broward-Clay'!$H25:$S25,0)),IF(AND(COUNTIF('Dropdown Selections'!$C:$C,"="&amp;E$4)&gt;1,OR(E$5&lt;&gt;"Total", E$5&lt;&gt;"All Subcategories"),E$4=INDEX('Dropdown Selections'!$C:$D,MATCH(E$5,'Dropdown Selections'!$D:$D,0),1)),INDEX('Broward-Clay'!$H26:$S33,MATCH("*"&amp;E$5&amp;"*",'Broward-Clay'!$C26:$C33,0),MATCH(E$6,'Broward-Clay'!$H25:$S25,0)),IF(OR(AND(COUNTIF('Dropdown Selections'!$C:$C,"="&amp;E$4)&gt;1,E$5="Total"),AND(E$4="Total of All Categories",E$5="All Subcategories")),SUMIF('Broward-Clay'!$G26:$G33,"="&amp;E$4,INDEX('Broward-Clay'!$H26:$S33,,MATCH(E$6,'Broward-Clay'!$H25:$S25,0))),""))))))),0)</f>
        <v>558093</v>
      </c>
      <c r="F14" s="31">
        <f>IFERROR(IF(OR(F$4="",F$5="",F$6=""),"",IF(OR(AND(F$4="Total of All Categories",F$5="Total"),AND( F$4&lt;&gt;"Total of All Categories",F$5="All Subcategories")),"",IF(AND(F$4="Total of All Categories",F$5="All Subcategories",F$6="All Types of Revenue"),'Broward-Clay'!$S33,IF(AND(COUNTIF('Dropdown Selections'!$C:$C,"="&amp;F$4)=1,F$4&lt;&gt;"OTHER",F$5="Total"),INDEX('Broward-Clay'!$H26:$S33,MATCH(F$4,'Broward-Clay'!$G26:$G33,0),MATCH(F$6,'Broward-Clay'!$H25:$S25,0)),IF(AND(COUNTIF('Dropdown Selections'!$C:$C,"="&amp;F$4)=1,F$4="OTHER",F$5="Total"),INDEX('Broward-Clay'!$H26:$S33,MATCH("331900 - Federal Grant - Other",'Broward-Clay'!$C26:$C33,0),MATCH(F$6,'Broward-Clay'!$H25:$S25,0)),IF(AND(COUNTIF('Dropdown Selections'!$C:$C,"="&amp;F$4)&gt;1,OR(F$5&lt;&gt;"Total", F$5&lt;&gt;"All Subcategories"),F$4=INDEX('Dropdown Selections'!$C:$D,MATCH(F$5,'Dropdown Selections'!$D:$D,0),1)),INDEX('Broward-Clay'!$H26:$S33,MATCH("*"&amp;F$5&amp;"*",'Broward-Clay'!$C26:$C33,0),MATCH(F$6,'Broward-Clay'!$H25:$S25,0)),IF(OR(AND(COUNTIF('Dropdown Selections'!$C:$C,"="&amp;F$4)&gt;1,F$5="Total"),AND(F$4="Total of All Categories",F$5="All Subcategories")),SUMIF('Broward-Clay'!$G26:$G33,"="&amp;F$4,INDEX('Broward-Clay'!$H26:$S33,,MATCH(F$6,'Broward-Clay'!$H25:$S25,0))),""))))))),0)</f>
        <v>552</v>
      </c>
      <c r="G14" s="31">
        <f>IFERROR(IF(OR(G$4="",G$5="",G$6=""),"",IF(OR(AND(G$4="Total of All Categories",G$5="Total"),AND( G$4&lt;&gt;"Total of All Categories",G$5="All Subcategories")),"",IF(AND(G$4="Total of All Categories",G$5="All Subcategories",G$6="All Types of Revenue"),'Broward-Clay'!$S33,IF(AND(COUNTIF('Dropdown Selections'!$C:$C,"="&amp;G$4)=1,G$4&lt;&gt;"OTHER",G$5="Total"),INDEX('Broward-Clay'!$H26:$S33,MATCH(G$4,'Broward-Clay'!$G26:$G33,0),MATCH(G$6,'Broward-Clay'!$H25:$S25,0)),IF(AND(COUNTIF('Dropdown Selections'!$C:$C,"="&amp;G$4)=1,G$4="OTHER",G$5="Total"),INDEX('Broward-Clay'!$H26:$S33,MATCH("331900 - Federal Grant - Other",'Broward-Clay'!$C26:$C33,0),MATCH(G$6,'Broward-Clay'!$H25:$S25,0)),IF(AND(COUNTIF('Dropdown Selections'!$C:$C,"="&amp;G$4)&gt;1,OR(G$5&lt;&gt;"Total", G$5&lt;&gt;"All Subcategories"),G$4=INDEX('Dropdown Selections'!$C:$D,MATCH(G$5,'Dropdown Selections'!$D:$D,0),1)),INDEX('Broward-Clay'!$H26:$S33,MATCH("*"&amp;G$5&amp;"*",'Broward-Clay'!$C26:$C33,0),MATCH(G$6,'Broward-Clay'!$H25:$S25,0)),IF(OR(AND(COUNTIF('Dropdown Selections'!$C:$C,"="&amp;G$4)&gt;1,G$5="Total"),AND(G$4="Total of All Categories",G$5="All Subcategories")),SUMIF('Broward-Clay'!$G26:$G33,"="&amp;G$4,INDEX('Broward-Clay'!$H26:$S33,,MATCH(G$6,'Broward-Clay'!$H25:$S25,0))),""))))))),0)</f>
        <v>2106546</v>
      </c>
      <c r="H14" s="31">
        <f>IFERROR(IF(OR(H$4="",H$5="",H$6=""),"",IF(OR(AND(H$4="Total of All Categories",H$5="Total"),AND( H$4&lt;&gt;"Total of All Categories",H$5="All Subcategories")),"",IF(AND(H$4="Total of All Categories",H$5="All Subcategories",H$6="All Types of Revenue"),'Broward-Clay'!$S33,IF(AND(COUNTIF('Dropdown Selections'!$C:$C,"="&amp;H$4)=1,H$4&lt;&gt;"OTHER",H$5="Total"),INDEX('Broward-Clay'!$H26:$S33,MATCH(H$4,'Broward-Clay'!$G26:$G33,0),MATCH(H$6,'Broward-Clay'!$H25:$S25,0)),IF(AND(COUNTIF('Dropdown Selections'!$C:$C,"="&amp;H$4)=1,H$4="OTHER",H$5="Total"),INDEX('Broward-Clay'!$H26:$S33,MATCH("331900 - Federal Grant - Other",'Broward-Clay'!$C26:$C33,0),MATCH(H$6,'Broward-Clay'!$H25:$S25,0)),IF(AND(COUNTIF('Dropdown Selections'!$C:$C,"="&amp;H$4)&gt;1,OR(H$5&lt;&gt;"Total", H$5&lt;&gt;"All Subcategories"),H$4=INDEX('Dropdown Selections'!$C:$D,MATCH(H$5,'Dropdown Selections'!$D:$D,0),1)),INDEX('Broward-Clay'!$H26:$S33,MATCH("*"&amp;H$5&amp;"*",'Broward-Clay'!$C26:$C33,0),MATCH(H$6,'Broward-Clay'!$H25:$S25,0)),IF(OR(AND(COUNTIF('Dropdown Selections'!$C:$C,"="&amp;H$4)&gt;1,H$5="Total"),AND(H$4="Total of All Categories",H$5="All Subcategories")),SUMIF('Broward-Clay'!$G26:$G33,"="&amp;H$4,INDEX('Broward-Clay'!$H26:$S33,,MATCH(H$6,'Broward-Clay'!$H25:$S25,0))),""))))))),0)</f>
        <v>0</v>
      </c>
      <c r="I14" s="31">
        <f>IFERROR(IF(OR(I$4="",I$5="",I$6=""),"",IF(OR(AND(I$4="Total of All Categories",I$5="Total"),AND( I$4&lt;&gt;"Total of All Categories",I$5="All Subcategories")),"",IF(AND(I$4="Total of All Categories",I$5="All Subcategories",I$6="All Types of Revenue"),'Broward-Clay'!$S33,IF(AND(COUNTIF('Dropdown Selections'!$C:$C,"="&amp;I$4)=1,I$4&lt;&gt;"OTHER",I$5="Total"),INDEX('Broward-Clay'!$H26:$S33,MATCH(I$4,'Broward-Clay'!$G26:$G33,0),MATCH(I$6,'Broward-Clay'!$H25:$S25,0)),IF(AND(COUNTIF('Dropdown Selections'!$C:$C,"="&amp;I$4)=1,I$4="OTHER",I$5="Total"),INDEX('Broward-Clay'!$H26:$S33,MATCH("331900 - Federal Grant - Other",'Broward-Clay'!$C26:$C33,0),MATCH(I$6,'Broward-Clay'!$H25:$S25,0)),IF(AND(COUNTIF('Dropdown Selections'!$C:$C,"="&amp;I$4)&gt;1,OR(I$5&lt;&gt;"Total", I$5&lt;&gt;"All Subcategories"),I$4=INDEX('Dropdown Selections'!$C:$D,MATCH(I$5,'Dropdown Selections'!$D:$D,0),1)),INDEX('Broward-Clay'!$H26:$S33,MATCH("*"&amp;I$5&amp;"*",'Broward-Clay'!$C26:$C33,0),MATCH(I$6,'Broward-Clay'!$H25:$S25,0)),IF(OR(AND(COUNTIF('Dropdown Selections'!$C:$C,"="&amp;I$4)&gt;1,I$5="Total"),AND(I$4="Total of All Categories",I$5="All Subcategories")),SUMIF('Broward-Clay'!$G26:$G33,"="&amp;I$4,INDEX('Broward-Clay'!$H26:$S33,,MATCH(I$6,'Broward-Clay'!$H25:$S25,0))),""))))))),0)</f>
        <v>841058</v>
      </c>
      <c r="J14" s="31">
        <f>IFERROR(IF(OR(J$4="",J$5="",J$6=""),"",IF(OR(AND(J$4="Total of All Categories",J$5="Total"),AND( J$4&lt;&gt;"Total of All Categories",J$5="All Subcategories")),"",IF(AND(J$4="Total of All Categories",J$5="All Subcategories",J$6="All Types of Revenue"),'Broward-Clay'!$S33,IF(AND(COUNTIF('Dropdown Selections'!$C:$C,"="&amp;J$4)=1,J$4&lt;&gt;"OTHER",J$5="Total"),INDEX('Broward-Clay'!$H26:$S33,MATCH(J$4,'Broward-Clay'!$G26:$G33,0),MATCH(J$6,'Broward-Clay'!$H25:$S25,0)),IF(AND(COUNTIF('Dropdown Selections'!$C:$C,"="&amp;J$4)=1,J$4="OTHER",J$5="Total"),INDEX('Broward-Clay'!$H26:$S33,MATCH("331900 - Federal Grant - Other",'Broward-Clay'!$C26:$C33,0),MATCH(J$6,'Broward-Clay'!$H25:$S25,0)),IF(AND(COUNTIF('Dropdown Selections'!$C:$C,"="&amp;J$4)&gt;1,OR(J$5&lt;&gt;"Total", J$5&lt;&gt;"All Subcategories"),J$4=INDEX('Dropdown Selections'!$C:$D,MATCH(J$5,'Dropdown Selections'!$D:$D,0),1)),INDEX('Broward-Clay'!$H26:$S33,MATCH("*"&amp;J$5&amp;"*",'Broward-Clay'!$C26:$C33,0),MATCH(J$6,'Broward-Clay'!$H25:$S25,0)),IF(OR(AND(COUNTIF('Dropdown Selections'!$C:$C,"="&amp;J$4)&gt;1,J$5="Total"),AND(J$4="Total of All Categories",J$5="All Subcategories")),SUMIF('Broward-Clay'!$G26:$G33,"="&amp;J$4,INDEX('Broward-Clay'!$H26:$S33,,MATCH(J$6,'Broward-Clay'!$H25:$S25,0))),""))))))),0)</f>
        <v>0</v>
      </c>
      <c r="K14" s="31">
        <f>IFERROR(IF(OR(K$4="",K$5="",K$6=""),"",IF(OR(AND(K$4="Total of All Categories",K$5="Total"),AND( K$4&lt;&gt;"Total of All Categories",K$5="All Subcategories")),"",IF(AND(K$4="Total of All Categories",K$5="All Subcategories",K$6="All Types of Revenue"),'Broward-Clay'!$S33,IF(AND(COUNTIF('Dropdown Selections'!$C:$C,"="&amp;K$4)=1,K$4&lt;&gt;"OTHER",K$5="Total"),INDEX('Broward-Clay'!$H26:$S33,MATCH(K$4,'Broward-Clay'!$G26:$G33,0),MATCH(K$6,'Broward-Clay'!$H25:$S25,0)),IF(AND(COUNTIF('Dropdown Selections'!$C:$C,"="&amp;K$4)=1,K$4="OTHER",K$5="Total"),INDEX('Broward-Clay'!$H26:$S33,MATCH("331900 - Federal Grant - Other",'Broward-Clay'!$C26:$C33,0),MATCH(K$6,'Broward-Clay'!$H25:$S25,0)),IF(AND(COUNTIF('Dropdown Selections'!$C:$C,"="&amp;K$4)&gt;1,OR(K$5&lt;&gt;"Total", K$5&lt;&gt;"All Subcategories"),K$4=INDEX('Dropdown Selections'!$C:$D,MATCH(K$5,'Dropdown Selections'!$D:$D,0),1)),INDEX('Broward-Clay'!$H26:$S33,MATCH("*"&amp;K$5&amp;"*",'Broward-Clay'!$C26:$C33,0),MATCH(K$6,'Broward-Clay'!$H25:$S25,0)),IF(OR(AND(COUNTIF('Dropdown Selections'!$C:$C,"="&amp;K$4)&gt;1,K$5="Total"),AND(K$4="Total of All Categories",K$5="All Subcategories")),SUMIF('Broward-Clay'!$G26:$G33,"="&amp;K$4,INDEX('Broward-Clay'!$H26:$S33,,MATCH(K$6,'Broward-Clay'!$H25:$S25,0))),""))))))),0)</f>
        <v>0</v>
      </c>
      <c r="L14" s="31">
        <f>IFERROR(IF(OR(L$4="",L$5="",L$6=""),"",IF(OR(AND(L$4="Total of All Categories",L$5="Total"),AND( L$4&lt;&gt;"Total of All Categories",L$5="All Subcategories")),"",IF(AND(L$4="Total of All Categories",L$5="All Subcategories",L$6="All Types of Revenue"),'Broward-Clay'!$S33,IF(AND(COUNTIF('Dropdown Selections'!$C:$C,"="&amp;L$4)=1,L$4&lt;&gt;"OTHER",L$5="Total"),INDEX('Broward-Clay'!$H26:$S33,MATCH(L$4,'Broward-Clay'!$G26:$G33,0),MATCH(L$6,'Broward-Clay'!$H25:$S25,0)),IF(AND(COUNTIF('Dropdown Selections'!$C:$C,"="&amp;L$4)=1,L$4="OTHER",L$5="Total"),INDEX('Broward-Clay'!$H26:$S33,MATCH("331900 - Federal Grant - Other",'Broward-Clay'!$C26:$C33,0),MATCH(L$6,'Broward-Clay'!$H25:$S25,0)),IF(AND(COUNTIF('Dropdown Selections'!$C:$C,"="&amp;L$4)&gt;1,OR(L$5&lt;&gt;"Total", L$5&lt;&gt;"All Subcategories"),L$4=INDEX('Dropdown Selections'!$C:$D,MATCH(L$5,'Dropdown Selections'!$D:$D,0),1)),INDEX('Broward-Clay'!$H26:$S33,MATCH("*"&amp;L$5&amp;"*",'Broward-Clay'!$C26:$C33,0),MATCH(L$6,'Broward-Clay'!$H25:$S25,0)),IF(OR(AND(COUNTIF('Dropdown Selections'!$C:$C,"="&amp;L$4)&gt;1,L$5="Total"),AND(L$4="Total of All Categories",L$5="All Subcategories")),SUMIF('Broward-Clay'!$G26:$G33,"="&amp;L$4,INDEX('Broward-Clay'!$H26:$S33,,MATCH(L$6,'Broward-Clay'!$H25:$S25,0))),""))))))),0)</f>
        <v>72064</v>
      </c>
    </row>
    <row r="15" spans="2:12" s="29" customFormat="1" ht="15.75" x14ac:dyDescent="0.25">
      <c r="B15" s="32" t="s">
        <v>114</v>
      </c>
      <c r="C15" s="31">
        <f>IFERROR(IF(OR(C$4="",C$5="",C$6=""),"",IF(OR(AND(C$4="Total of All Categories",C$5="Total"),AND( C$4&lt;&gt;"Total of All Categories",C$5="All Subcategories")),"",IF(AND(C$4="Total of All Categories",C$5="All Subcategories",C$6="All Types of Revenue"),'Broward-Clay'!$S44,IF(AND(COUNTIF('Dropdown Selections'!$C:$C,"="&amp;C$4)=1,C$4&lt;&gt;"OTHER",C$5="Total"),INDEX('Broward-Clay'!$H36:$S44,MATCH(C$4,'Broward-Clay'!$G36:$G44,0),MATCH(C$6,'Broward-Clay'!$H35:$S35,0)),IF(AND(COUNTIF('Dropdown Selections'!$C:$C,"="&amp;C$4)=1,C$4="OTHER",C$5="Total"),INDEX('Broward-Clay'!$H36:$S44,MATCH("331900 - Federal Grant - Other",'Broward-Clay'!$C36:$C44,0),MATCH(C$6,'Broward-Clay'!$H35:$S35,0)),IF(AND(COUNTIF('Dropdown Selections'!$C:$C,"="&amp;C$4)&gt;1,OR(C$5&lt;&gt;"Total", C$5&lt;&gt;"All Subcategories"),C$4=INDEX('Dropdown Selections'!$C:$D,MATCH(C$5,'Dropdown Selections'!$D:$D,0),1)),INDEX('Broward-Clay'!$H36:$S44,MATCH("*"&amp;C$5&amp;"*",'Broward-Clay'!$C36:$C44,0),MATCH(C$6,'Broward-Clay'!$H35:$S35,0)),IF(OR(AND(COUNTIF('Dropdown Selections'!$C:$C,"="&amp;C$4)&gt;1,C$5="Total"),AND(C$4="Total of All Categories",C$5="All Subcategories")),SUMIF('Broward-Clay'!$G36:$G44,"="&amp;C$4,INDEX('Broward-Clay'!$H36:$S44,,MATCH(C$6,'Broward-Clay'!$H35:$S35,0))),""))))))),0)</f>
        <v>4433410</v>
      </c>
      <c r="D15" s="31">
        <f>IFERROR(IF(OR(D$4="",D$5="",D$6=""),"",IF(OR(AND(D$4="Total of All Categories",D$5="Total"),AND( D$4&lt;&gt;"Total of All Categories",D$5="All Subcategories")),"",IF(AND(D$4="Total of All Categories",D$5="All Subcategories",D$6="All Types of Revenue"),'Broward-Clay'!$S44,IF(AND(COUNTIF('Dropdown Selections'!$C:$C,"="&amp;D$4)=1,D$4&lt;&gt;"OTHER",D$5="Total"),INDEX('Broward-Clay'!$H36:$S44,MATCH(D$4,'Broward-Clay'!$G36:$G44,0),MATCH(D$6,'Broward-Clay'!$H35:$S35,0)),IF(AND(COUNTIF('Dropdown Selections'!$C:$C,"="&amp;D$4)=1,D$4="OTHER",D$5="Total"),INDEX('Broward-Clay'!$H36:$S44,MATCH("331900 - Federal Grant - Other",'Broward-Clay'!$C36:$C44,0),MATCH(D$6,'Broward-Clay'!$H35:$S35,0)),IF(AND(COUNTIF('Dropdown Selections'!$C:$C,"="&amp;D$4)&gt;1,OR(D$5&lt;&gt;"Total", D$5&lt;&gt;"All Subcategories"),D$4=INDEX('Dropdown Selections'!$C:$D,MATCH(D$5,'Dropdown Selections'!$D:$D,0),1)),INDEX('Broward-Clay'!$H36:$S44,MATCH("*"&amp;D$5&amp;"*",'Broward-Clay'!$C36:$C44,0),MATCH(D$6,'Broward-Clay'!$H35:$S35,0)),IF(OR(AND(COUNTIF('Dropdown Selections'!$C:$C,"="&amp;D$4)&gt;1,D$5="Total"),AND(D$4="Total of All Categories",D$5="All Subcategories")),SUMIF('Broward-Clay'!$G36:$G44,"="&amp;D$4,INDEX('Broward-Clay'!$H36:$S44,,MATCH(D$6,'Broward-Clay'!$H35:$S35,0))),""))))))),0)</f>
        <v>46215</v>
      </c>
      <c r="E15" s="31">
        <f>IFERROR(IF(OR(E$4="",E$5="",E$6=""),"",IF(OR(AND(E$4="Total of All Categories",E$5="Total"),AND( E$4&lt;&gt;"Total of All Categories",E$5="All Subcategories")),"",IF(AND(E$4="Total of All Categories",E$5="All Subcategories",E$6="All Types of Revenue"),'Broward-Clay'!$S44,IF(AND(COUNTIF('Dropdown Selections'!$C:$C,"="&amp;E$4)=1,E$4&lt;&gt;"OTHER",E$5="Total"),INDEX('Broward-Clay'!$H36:$S44,MATCH(E$4,'Broward-Clay'!$G36:$G44,0),MATCH(E$6,'Broward-Clay'!$H35:$S35,0)),IF(AND(COUNTIF('Dropdown Selections'!$C:$C,"="&amp;E$4)=1,E$4="OTHER",E$5="Total"),INDEX('Broward-Clay'!$H36:$S44,MATCH("331900 - Federal Grant - Other",'Broward-Clay'!$C36:$C44,0),MATCH(E$6,'Broward-Clay'!$H35:$S35,0)),IF(AND(COUNTIF('Dropdown Selections'!$C:$C,"="&amp;E$4)&gt;1,OR(E$5&lt;&gt;"Total", E$5&lt;&gt;"All Subcategories"),E$4=INDEX('Dropdown Selections'!$C:$D,MATCH(E$5,'Dropdown Selections'!$D:$D,0),1)),INDEX('Broward-Clay'!$H36:$S44,MATCH("*"&amp;E$5&amp;"*",'Broward-Clay'!$C36:$C44,0),MATCH(E$6,'Broward-Clay'!$H35:$S35,0)),IF(OR(AND(COUNTIF('Dropdown Selections'!$C:$C,"="&amp;E$4)&gt;1,E$5="Total"),AND(E$4="Total of All Categories",E$5="All Subcategories")),SUMIF('Broward-Clay'!$G36:$G44,"="&amp;E$4,INDEX('Broward-Clay'!$H36:$S44,,MATCH(E$6,'Broward-Clay'!$H35:$S35,0))),""))))))),0)</f>
        <v>278953</v>
      </c>
      <c r="F15" s="31">
        <f>IFERROR(IF(OR(F$4="",F$5="",F$6=""),"",IF(OR(AND(F$4="Total of All Categories",F$5="Total"),AND( F$4&lt;&gt;"Total of All Categories",F$5="All Subcategories")),"",IF(AND(F$4="Total of All Categories",F$5="All Subcategories",F$6="All Types of Revenue"),'Broward-Clay'!$S44,IF(AND(COUNTIF('Dropdown Selections'!$C:$C,"="&amp;F$4)=1,F$4&lt;&gt;"OTHER",F$5="Total"),INDEX('Broward-Clay'!$H36:$S44,MATCH(F$4,'Broward-Clay'!$G36:$G44,0),MATCH(F$6,'Broward-Clay'!$H35:$S35,0)),IF(AND(COUNTIF('Dropdown Selections'!$C:$C,"="&amp;F$4)=1,F$4="OTHER",F$5="Total"),INDEX('Broward-Clay'!$H36:$S44,MATCH("331900 - Federal Grant - Other",'Broward-Clay'!$C36:$C44,0),MATCH(F$6,'Broward-Clay'!$H35:$S35,0)),IF(AND(COUNTIF('Dropdown Selections'!$C:$C,"="&amp;F$4)&gt;1,OR(F$5&lt;&gt;"Total", F$5&lt;&gt;"All Subcategories"),F$4=INDEX('Dropdown Selections'!$C:$D,MATCH(F$5,'Dropdown Selections'!$D:$D,0),1)),INDEX('Broward-Clay'!$H36:$S44,MATCH("*"&amp;F$5&amp;"*",'Broward-Clay'!$C36:$C44,0),MATCH(F$6,'Broward-Clay'!$H35:$S35,0)),IF(OR(AND(COUNTIF('Dropdown Selections'!$C:$C,"="&amp;F$4)&gt;1,F$5="Total"),AND(F$4="Total of All Categories",F$5="All Subcategories")),SUMIF('Broward-Clay'!$G36:$G44,"="&amp;F$4,INDEX('Broward-Clay'!$H36:$S44,,MATCH(F$6,'Broward-Clay'!$H35:$S35,0))),""))))))),0)</f>
        <v>0</v>
      </c>
      <c r="G15" s="31">
        <f>IFERROR(IF(OR(G$4="",G$5="",G$6=""),"",IF(OR(AND(G$4="Total of All Categories",G$5="Total"),AND( G$4&lt;&gt;"Total of All Categories",G$5="All Subcategories")),"",IF(AND(G$4="Total of All Categories",G$5="All Subcategories",G$6="All Types of Revenue"),'Broward-Clay'!$S44,IF(AND(COUNTIF('Dropdown Selections'!$C:$C,"="&amp;G$4)=1,G$4&lt;&gt;"OTHER",G$5="Total"),INDEX('Broward-Clay'!$H36:$S44,MATCH(G$4,'Broward-Clay'!$G36:$G44,0),MATCH(G$6,'Broward-Clay'!$H35:$S35,0)),IF(AND(COUNTIF('Dropdown Selections'!$C:$C,"="&amp;G$4)=1,G$4="OTHER",G$5="Total"),INDEX('Broward-Clay'!$H36:$S44,MATCH("331900 - Federal Grant - Other",'Broward-Clay'!$C36:$C44,0),MATCH(G$6,'Broward-Clay'!$H35:$S35,0)),IF(AND(COUNTIF('Dropdown Selections'!$C:$C,"="&amp;G$4)&gt;1,OR(G$5&lt;&gt;"Total", G$5&lt;&gt;"All Subcategories"),G$4=INDEX('Dropdown Selections'!$C:$D,MATCH(G$5,'Dropdown Selections'!$D:$D,0),1)),INDEX('Broward-Clay'!$H36:$S44,MATCH("*"&amp;G$5&amp;"*",'Broward-Clay'!$C36:$C44,0),MATCH(G$6,'Broward-Clay'!$H35:$S35,0)),IF(OR(AND(COUNTIF('Dropdown Selections'!$C:$C,"="&amp;G$4)&gt;1,G$5="Total"),AND(G$4="Total of All Categories",G$5="All Subcategories")),SUMIF('Broward-Clay'!$G36:$G44,"="&amp;G$4,INDEX('Broward-Clay'!$H36:$S44,,MATCH(G$6,'Broward-Clay'!$H35:$S35,0))),""))))))),0)</f>
        <v>1071609</v>
      </c>
      <c r="H15" s="31">
        <f>IFERROR(IF(OR(H$4="",H$5="",H$6=""),"",IF(OR(AND(H$4="Total of All Categories",H$5="Total"),AND( H$4&lt;&gt;"Total of All Categories",H$5="All Subcategories")),"",IF(AND(H$4="Total of All Categories",H$5="All Subcategories",H$6="All Types of Revenue"),'Broward-Clay'!$S44,IF(AND(COUNTIF('Dropdown Selections'!$C:$C,"="&amp;H$4)=1,H$4&lt;&gt;"OTHER",H$5="Total"),INDEX('Broward-Clay'!$H36:$S44,MATCH(H$4,'Broward-Clay'!$G36:$G44,0),MATCH(H$6,'Broward-Clay'!$H35:$S35,0)),IF(AND(COUNTIF('Dropdown Selections'!$C:$C,"="&amp;H$4)=1,H$4="OTHER",H$5="Total"),INDEX('Broward-Clay'!$H36:$S44,MATCH("331900 - Federal Grant - Other",'Broward-Clay'!$C36:$C44,0),MATCH(H$6,'Broward-Clay'!$H35:$S35,0)),IF(AND(COUNTIF('Dropdown Selections'!$C:$C,"="&amp;H$4)&gt;1,OR(H$5&lt;&gt;"Total", H$5&lt;&gt;"All Subcategories"),H$4=INDEX('Dropdown Selections'!$C:$D,MATCH(H$5,'Dropdown Selections'!$D:$D,0),1)),INDEX('Broward-Clay'!$H36:$S44,MATCH("*"&amp;H$5&amp;"*",'Broward-Clay'!$C36:$C44,0),MATCH(H$6,'Broward-Clay'!$H35:$S35,0)),IF(OR(AND(COUNTIF('Dropdown Selections'!$C:$C,"="&amp;H$4)&gt;1,H$5="Total"),AND(H$4="Total of All Categories",H$5="All Subcategories")),SUMIF('Broward-Clay'!$G36:$G44,"="&amp;H$4,INDEX('Broward-Clay'!$H36:$S44,,MATCH(H$6,'Broward-Clay'!$H35:$S35,0))),""))))))),0)</f>
        <v>2011401</v>
      </c>
      <c r="I15" s="31">
        <f>IFERROR(IF(OR(I$4="",I$5="",I$6=""),"",IF(OR(AND(I$4="Total of All Categories",I$5="Total"),AND( I$4&lt;&gt;"Total of All Categories",I$5="All Subcategories")),"",IF(AND(I$4="Total of All Categories",I$5="All Subcategories",I$6="All Types of Revenue"),'Broward-Clay'!$S44,IF(AND(COUNTIF('Dropdown Selections'!$C:$C,"="&amp;I$4)=1,I$4&lt;&gt;"OTHER",I$5="Total"),INDEX('Broward-Clay'!$H36:$S44,MATCH(I$4,'Broward-Clay'!$G36:$G44,0),MATCH(I$6,'Broward-Clay'!$H35:$S35,0)),IF(AND(COUNTIF('Dropdown Selections'!$C:$C,"="&amp;I$4)=1,I$4="OTHER",I$5="Total"),INDEX('Broward-Clay'!$H36:$S44,MATCH("331900 - Federal Grant - Other",'Broward-Clay'!$C36:$C44,0),MATCH(I$6,'Broward-Clay'!$H35:$S35,0)),IF(AND(COUNTIF('Dropdown Selections'!$C:$C,"="&amp;I$4)&gt;1,OR(I$5&lt;&gt;"Total", I$5&lt;&gt;"All Subcategories"),I$4=INDEX('Dropdown Selections'!$C:$D,MATCH(I$5,'Dropdown Selections'!$D:$D,0),1)),INDEX('Broward-Clay'!$H36:$S44,MATCH("*"&amp;I$5&amp;"*",'Broward-Clay'!$C36:$C44,0),MATCH(I$6,'Broward-Clay'!$H35:$S35,0)),IF(OR(AND(COUNTIF('Dropdown Selections'!$C:$C,"="&amp;I$4)&gt;1,I$5="Total"),AND(I$4="Total of All Categories",I$5="All Subcategories")),SUMIF('Broward-Clay'!$G36:$G44,"="&amp;I$4,INDEX('Broward-Clay'!$H36:$S44,,MATCH(I$6,'Broward-Clay'!$H35:$S35,0))),""))))))),0)</f>
        <v>1025232</v>
      </c>
      <c r="J15" s="31">
        <f>IFERROR(IF(OR(J$4="",J$5="",J$6=""),"",IF(OR(AND(J$4="Total of All Categories",J$5="Total"),AND( J$4&lt;&gt;"Total of All Categories",J$5="All Subcategories")),"",IF(AND(J$4="Total of All Categories",J$5="All Subcategories",J$6="All Types of Revenue"),'Broward-Clay'!$S44,IF(AND(COUNTIF('Dropdown Selections'!$C:$C,"="&amp;J$4)=1,J$4&lt;&gt;"OTHER",J$5="Total"),INDEX('Broward-Clay'!$H36:$S44,MATCH(J$4,'Broward-Clay'!$G36:$G44,0),MATCH(J$6,'Broward-Clay'!$H35:$S35,0)),IF(AND(COUNTIF('Dropdown Selections'!$C:$C,"="&amp;J$4)=1,J$4="OTHER",J$5="Total"),INDEX('Broward-Clay'!$H36:$S44,MATCH("331900 - Federal Grant - Other",'Broward-Clay'!$C36:$C44,0),MATCH(J$6,'Broward-Clay'!$H35:$S35,0)),IF(AND(COUNTIF('Dropdown Selections'!$C:$C,"="&amp;J$4)&gt;1,OR(J$5&lt;&gt;"Total", J$5&lt;&gt;"All Subcategories"),J$4=INDEX('Dropdown Selections'!$C:$D,MATCH(J$5,'Dropdown Selections'!$D:$D,0),1)),INDEX('Broward-Clay'!$H36:$S44,MATCH("*"&amp;J$5&amp;"*",'Broward-Clay'!$C36:$C44,0),MATCH(J$6,'Broward-Clay'!$H35:$S35,0)),IF(OR(AND(COUNTIF('Dropdown Selections'!$C:$C,"="&amp;J$4)&gt;1,J$5="Total"),AND(J$4="Total of All Categories",J$5="All Subcategories")),SUMIF('Broward-Clay'!$G36:$G44,"="&amp;J$4,INDEX('Broward-Clay'!$H36:$S44,,MATCH(J$6,'Broward-Clay'!$H35:$S35,0))),""))))))),0)</f>
        <v>0</v>
      </c>
      <c r="K15" s="31">
        <f>IFERROR(IF(OR(K$4="",K$5="",K$6=""),"",IF(OR(AND(K$4="Total of All Categories",K$5="Total"),AND( K$4&lt;&gt;"Total of All Categories",K$5="All Subcategories")),"",IF(AND(K$4="Total of All Categories",K$5="All Subcategories",K$6="All Types of Revenue"),'Broward-Clay'!$S44,IF(AND(COUNTIF('Dropdown Selections'!$C:$C,"="&amp;K$4)=1,K$4&lt;&gt;"OTHER",K$5="Total"),INDEX('Broward-Clay'!$H36:$S44,MATCH(K$4,'Broward-Clay'!$G36:$G44,0),MATCH(K$6,'Broward-Clay'!$H35:$S35,0)),IF(AND(COUNTIF('Dropdown Selections'!$C:$C,"="&amp;K$4)=1,K$4="OTHER",K$5="Total"),INDEX('Broward-Clay'!$H36:$S44,MATCH("331900 - Federal Grant - Other",'Broward-Clay'!$C36:$C44,0),MATCH(K$6,'Broward-Clay'!$H35:$S35,0)),IF(AND(COUNTIF('Dropdown Selections'!$C:$C,"="&amp;K$4)&gt;1,OR(K$5&lt;&gt;"Total", K$5&lt;&gt;"All Subcategories"),K$4=INDEX('Dropdown Selections'!$C:$D,MATCH(K$5,'Dropdown Selections'!$D:$D,0),1)),INDEX('Broward-Clay'!$H36:$S44,MATCH("*"&amp;K$5&amp;"*",'Broward-Clay'!$C36:$C44,0),MATCH(K$6,'Broward-Clay'!$H35:$S35,0)),IF(OR(AND(COUNTIF('Dropdown Selections'!$C:$C,"="&amp;K$4)&gt;1,K$5="Total"),AND(K$4="Total of All Categories",K$5="All Subcategories")),SUMIF('Broward-Clay'!$G36:$G44,"="&amp;K$4,INDEX('Broward-Clay'!$H36:$S44,,MATCH(K$6,'Broward-Clay'!$H35:$S35,0))),""))))))),0)</f>
        <v>0</v>
      </c>
      <c r="L15" s="31">
        <f>IFERROR(IF(OR(L$4="",L$5="",L$6=""),"",IF(OR(AND(L$4="Total of All Categories",L$5="Total"),AND( L$4&lt;&gt;"Total of All Categories",L$5="All Subcategories")),"",IF(AND(L$4="Total of All Categories",L$5="All Subcategories",L$6="All Types of Revenue"),'Broward-Clay'!$S44,IF(AND(COUNTIF('Dropdown Selections'!$C:$C,"="&amp;L$4)=1,L$4&lt;&gt;"OTHER",L$5="Total"),INDEX('Broward-Clay'!$H36:$S44,MATCH(L$4,'Broward-Clay'!$G36:$G44,0),MATCH(L$6,'Broward-Clay'!$H35:$S35,0)),IF(AND(COUNTIF('Dropdown Selections'!$C:$C,"="&amp;L$4)=1,L$4="OTHER",L$5="Total"),INDEX('Broward-Clay'!$H36:$S44,MATCH("331900 - Federal Grant - Other",'Broward-Clay'!$C36:$C44,0),MATCH(L$6,'Broward-Clay'!$H35:$S35,0)),IF(AND(COUNTIF('Dropdown Selections'!$C:$C,"="&amp;L$4)&gt;1,OR(L$5&lt;&gt;"Total", L$5&lt;&gt;"All Subcategories"),L$4=INDEX('Dropdown Selections'!$C:$D,MATCH(L$5,'Dropdown Selections'!$D:$D,0),1)),INDEX('Broward-Clay'!$H36:$S44,MATCH("*"&amp;L$5&amp;"*",'Broward-Clay'!$C36:$C44,0),MATCH(L$6,'Broward-Clay'!$H35:$S35,0)),IF(OR(AND(COUNTIF('Dropdown Selections'!$C:$C,"="&amp;L$4)&gt;1,L$5="Total"),AND(L$4="Total of All Categories",L$5="All Subcategories")),SUMIF('Broward-Clay'!$G36:$G44,"="&amp;L$4,INDEX('Broward-Clay'!$H36:$S44,,MATCH(L$6,'Broward-Clay'!$H35:$S35,0))),""))))))),0)</f>
        <v>0</v>
      </c>
    </row>
    <row r="16" spans="2:12" s="29" customFormat="1" ht="15.75" x14ac:dyDescent="0.25">
      <c r="B16" s="32" t="s">
        <v>115</v>
      </c>
      <c r="C16" s="31">
        <f>IFERROR(IF(OR(C$4="",C$5="",C$6=""),"",IF(OR(AND(C$4="Total of All Categories",C$5="Total"),AND( C$4&lt;&gt;"Total of All Categories",C$5="All Subcategories")),"",IF(AND(C$4="Total of All Categories",C$5="All Subcategories",C$6="All Types of Revenue"),'Broward-Clay'!$S51,IF(AND(COUNTIF('Dropdown Selections'!$C:$C,"="&amp;C$4)=1,C$4&lt;&gt;"OTHER",C$5="Total"),INDEX('Broward-Clay'!$H47:$S51,MATCH(C$4,'Broward-Clay'!$G47:$G51,0),MATCH(C$6,'Broward-Clay'!$H46:$S46,0)),IF(AND(COUNTIF('Dropdown Selections'!$C:$C,"="&amp;C$4)=1,C$4="OTHER",C$5="Total"),INDEX('Broward-Clay'!$H47:$S51,MATCH("331900 - Federal Grant - Other",'Broward-Clay'!$C47:$C51,0),MATCH(C$6,'Broward-Clay'!$H46:$S46,0)),IF(AND(COUNTIF('Dropdown Selections'!$C:$C,"="&amp;C$4)&gt;1,OR(C$5&lt;&gt;"Total", C$5&lt;&gt;"All Subcategories"),C$4=INDEX('Dropdown Selections'!$C:$D,MATCH(C$5,'Dropdown Selections'!$D:$D,0),1)),INDEX('Broward-Clay'!$H47:$S51,MATCH("*"&amp;C$5&amp;"*",'Broward-Clay'!$C47:$C51,0),MATCH(C$6,'Broward-Clay'!$H46:$S46,0)),IF(OR(AND(COUNTIF('Dropdown Selections'!$C:$C,"="&amp;C$4)&gt;1,C$5="Total"),AND(C$4="Total of All Categories",C$5="All Subcategories")),SUMIF('Broward-Clay'!$G47:$G51,"="&amp;C$4,INDEX('Broward-Clay'!$H47:$S51,,MATCH(C$6,'Broward-Clay'!$H46:$S46,0))),""))))))),0)</f>
        <v>1641123</v>
      </c>
      <c r="D16" s="31">
        <f>IFERROR(IF(OR(D$4="",D$5="",D$6=""),"",IF(OR(AND(D$4="Total of All Categories",D$5="Total"),AND( D$4&lt;&gt;"Total of All Categories",D$5="All Subcategories")),"",IF(AND(D$4="Total of All Categories",D$5="All Subcategories",D$6="All Types of Revenue"),'Broward-Clay'!$S51,IF(AND(COUNTIF('Dropdown Selections'!$C:$C,"="&amp;D$4)=1,D$4&lt;&gt;"OTHER",D$5="Total"),INDEX('Broward-Clay'!$H47:$S51,MATCH(D$4,'Broward-Clay'!$G47:$G51,0),MATCH(D$6,'Broward-Clay'!$H46:$S46,0)),IF(AND(COUNTIF('Dropdown Selections'!$C:$C,"="&amp;D$4)=1,D$4="OTHER",D$5="Total"),INDEX('Broward-Clay'!$H47:$S51,MATCH("331900 - Federal Grant - Other",'Broward-Clay'!$C47:$C51,0),MATCH(D$6,'Broward-Clay'!$H46:$S46,0)),IF(AND(COUNTIF('Dropdown Selections'!$C:$C,"="&amp;D$4)&gt;1,OR(D$5&lt;&gt;"Total", D$5&lt;&gt;"All Subcategories"),D$4=INDEX('Dropdown Selections'!$C:$D,MATCH(D$5,'Dropdown Selections'!$D:$D,0),1)),INDEX('Broward-Clay'!$H47:$S51,MATCH("*"&amp;D$5&amp;"*",'Broward-Clay'!$C47:$C51,0),MATCH(D$6,'Broward-Clay'!$H46:$S46,0)),IF(OR(AND(COUNTIF('Dropdown Selections'!$C:$C,"="&amp;D$4)&gt;1,D$5="Total"),AND(D$4="Total of All Categories",D$5="All Subcategories")),SUMIF('Broward-Clay'!$G47:$G51,"="&amp;D$4,INDEX('Broward-Clay'!$H47:$S51,,MATCH(D$6,'Broward-Clay'!$H46:$S46,0))),""))))))),0)</f>
        <v>44837</v>
      </c>
      <c r="E16" s="31">
        <f>IFERROR(IF(OR(E$4="",E$5="",E$6=""),"",IF(OR(AND(E$4="Total of All Categories",E$5="Total"),AND( E$4&lt;&gt;"Total of All Categories",E$5="All Subcategories")),"",IF(AND(E$4="Total of All Categories",E$5="All Subcategories",E$6="All Types of Revenue"),'Broward-Clay'!$S51,IF(AND(COUNTIF('Dropdown Selections'!$C:$C,"="&amp;E$4)=1,E$4&lt;&gt;"OTHER",E$5="Total"),INDEX('Broward-Clay'!$H47:$S51,MATCH(E$4,'Broward-Clay'!$G47:$G51,0),MATCH(E$6,'Broward-Clay'!$H46:$S46,0)),IF(AND(COUNTIF('Dropdown Selections'!$C:$C,"="&amp;E$4)=1,E$4="OTHER",E$5="Total"),INDEX('Broward-Clay'!$H47:$S51,MATCH("331900 - Federal Grant - Other",'Broward-Clay'!$C47:$C51,0),MATCH(E$6,'Broward-Clay'!$H46:$S46,0)),IF(AND(COUNTIF('Dropdown Selections'!$C:$C,"="&amp;E$4)&gt;1,OR(E$5&lt;&gt;"Total", E$5&lt;&gt;"All Subcategories"),E$4=INDEX('Dropdown Selections'!$C:$D,MATCH(E$5,'Dropdown Selections'!$D:$D,0),1)),INDEX('Broward-Clay'!$H47:$S51,MATCH("*"&amp;E$5&amp;"*",'Broward-Clay'!$C47:$C51,0),MATCH(E$6,'Broward-Clay'!$H46:$S46,0)),IF(OR(AND(COUNTIF('Dropdown Selections'!$C:$C,"="&amp;E$4)&gt;1,E$5="Total"),AND(E$4="Total of All Categories",E$5="All Subcategories")),SUMIF('Broward-Clay'!$G47:$G51,"="&amp;E$4,INDEX('Broward-Clay'!$H47:$S51,,MATCH(E$6,'Broward-Clay'!$H46:$S46,0))),""))))))),0)</f>
        <v>956957</v>
      </c>
      <c r="F16" s="31">
        <f>IFERROR(IF(OR(F$4="",F$5="",F$6=""),"",IF(OR(AND(F$4="Total of All Categories",F$5="Total"),AND( F$4&lt;&gt;"Total of All Categories",F$5="All Subcategories")),"",IF(AND(F$4="Total of All Categories",F$5="All Subcategories",F$6="All Types of Revenue"),'Broward-Clay'!$S51,IF(AND(COUNTIF('Dropdown Selections'!$C:$C,"="&amp;F$4)=1,F$4&lt;&gt;"OTHER",F$5="Total"),INDEX('Broward-Clay'!$H47:$S51,MATCH(F$4,'Broward-Clay'!$G47:$G51,0),MATCH(F$6,'Broward-Clay'!$H46:$S46,0)),IF(AND(COUNTIF('Dropdown Selections'!$C:$C,"="&amp;F$4)=1,F$4="OTHER",F$5="Total"),INDEX('Broward-Clay'!$H47:$S51,MATCH("331900 - Federal Grant - Other",'Broward-Clay'!$C47:$C51,0),MATCH(F$6,'Broward-Clay'!$H46:$S46,0)),IF(AND(COUNTIF('Dropdown Selections'!$C:$C,"="&amp;F$4)&gt;1,OR(F$5&lt;&gt;"Total", F$5&lt;&gt;"All Subcategories"),F$4=INDEX('Dropdown Selections'!$C:$D,MATCH(F$5,'Dropdown Selections'!$D:$D,0),1)),INDEX('Broward-Clay'!$H47:$S51,MATCH("*"&amp;F$5&amp;"*",'Broward-Clay'!$C47:$C51,0),MATCH(F$6,'Broward-Clay'!$H46:$S46,0)),IF(OR(AND(COUNTIF('Dropdown Selections'!$C:$C,"="&amp;F$4)&gt;1,F$5="Total"),AND(F$4="Total of All Categories",F$5="All Subcategories")),SUMIF('Broward-Clay'!$G47:$G51,"="&amp;F$4,INDEX('Broward-Clay'!$H47:$S51,,MATCH(F$6,'Broward-Clay'!$H46:$S46,0))),""))))))),0)</f>
        <v>0</v>
      </c>
      <c r="G16" s="31">
        <f>IFERROR(IF(OR(G$4="",G$5="",G$6=""),"",IF(OR(AND(G$4="Total of All Categories",G$5="Total"),AND( G$4&lt;&gt;"Total of All Categories",G$5="All Subcategories")),"",IF(AND(G$4="Total of All Categories",G$5="All Subcategories",G$6="All Types of Revenue"),'Broward-Clay'!$S51,IF(AND(COUNTIF('Dropdown Selections'!$C:$C,"="&amp;G$4)=1,G$4&lt;&gt;"OTHER",G$5="Total"),INDEX('Broward-Clay'!$H47:$S51,MATCH(G$4,'Broward-Clay'!$G47:$G51,0),MATCH(G$6,'Broward-Clay'!$H46:$S46,0)),IF(AND(COUNTIF('Dropdown Selections'!$C:$C,"="&amp;G$4)=1,G$4="OTHER",G$5="Total"),INDEX('Broward-Clay'!$H47:$S51,MATCH("331900 - Federal Grant - Other",'Broward-Clay'!$C47:$C51,0),MATCH(G$6,'Broward-Clay'!$H46:$S46,0)),IF(AND(COUNTIF('Dropdown Selections'!$C:$C,"="&amp;G$4)&gt;1,OR(G$5&lt;&gt;"Total", G$5&lt;&gt;"All Subcategories"),G$4=INDEX('Dropdown Selections'!$C:$D,MATCH(G$5,'Dropdown Selections'!$D:$D,0),1)),INDEX('Broward-Clay'!$H47:$S51,MATCH("*"&amp;G$5&amp;"*",'Broward-Clay'!$C47:$C51,0),MATCH(G$6,'Broward-Clay'!$H46:$S46,0)),IF(OR(AND(COUNTIF('Dropdown Selections'!$C:$C,"="&amp;G$4)&gt;1,G$5="Total"),AND(G$4="Total of All Categories",G$5="All Subcategories")),SUMIF('Broward-Clay'!$G47:$G51,"="&amp;G$4,INDEX('Broward-Clay'!$H47:$S51,,MATCH(G$6,'Broward-Clay'!$H46:$S46,0))),""))))))),0)</f>
        <v>0</v>
      </c>
      <c r="H16" s="31">
        <f>IFERROR(IF(OR(H$4="",H$5="",H$6=""),"",IF(OR(AND(H$4="Total of All Categories",H$5="Total"),AND( H$4&lt;&gt;"Total of All Categories",H$5="All Subcategories")),"",IF(AND(H$4="Total of All Categories",H$5="All Subcategories",H$6="All Types of Revenue"),'Broward-Clay'!$S51,IF(AND(COUNTIF('Dropdown Selections'!$C:$C,"="&amp;H$4)=1,H$4&lt;&gt;"OTHER",H$5="Total"),INDEX('Broward-Clay'!$H47:$S51,MATCH(H$4,'Broward-Clay'!$G47:$G51,0),MATCH(H$6,'Broward-Clay'!$H46:$S46,0)),IF(AND(COUNTIF('Dropdown Selections'!$C:$C,"="&amp;H$4)=1,H$4="OTHER",H$5="Total"),INDEX('Broward-Clay'!$H47:$S51,MATCH("331900 - Federal Grant - Other",'Broward-Clay'!$C47:$C51,0),MATCH(H$6,'Broward-Clay'!$H46:$S46,0)),IF(AND(COUNTIF('Dropdown Selections'!$C:$C,"="&amp;H$4)&gt;1,OR(H$5&lt;&gt;"Total", H$5&lt;&gt;"All Subcategories"),H$4=INDEX('Dropdown Selections'!$C:$D,MATCH(H$5,'Dropdown Selections'!$D:$D,0),1)),INDEX('Broward-Clay'!$H47:$S51,MATCH("*"&amp;H$5&amp;"*",'Broward-Clay'!$C47:$C51,0),MATCH(H$6,'Broward-Clay'!$H46:$S46,0)),IF(OR(AND(COUNTIF('Dropdown Selections'!$C:$C,"="&amp;H$4)&gt;1,H$5="Total"),AND(H$4="Total of All Categories",H$5="All Subcategories")),SUMIF('Broward-Clay'!$G47:$G51,"="&amp;H$4,INDEX('Broward-Clay'!$H47:$S51,,MATCH(H$6,'Broward-Clay'!$H46:$S46,0))),""))))))),0)</f>
        <v>52892</v>
      </c>
      <c r="I16" s="31">
        <f>IFERROR(IF(OR(I$4="",I$5="",I$6=""),"",IF(OR(AND(I$4="Total of All Categories",I$5="Total"),AND( I$4&lt;&gt;"Total of All Categories",I$5="All Subcategories")),"",IF(AND(I$4="Total of All Categories",I$5="All Subcategories",I$6="All Types of Revenue"),'Broward-Clay'!$S51,IF(AND(COUNTIF('Dropdown Selections'!$C:$C,"="&amp;I$4)=1,I$4&lt;&gt;"OTHER",I$5="Total"),INDEX('Broward-Clay'!$H47:$S51,MATCH(I$4,'Broward-Clay'!$G47:$G51,0),MATCH(I$6,'Broward-Clay'!$H46:$S46,0)),IF(AND(COUNTIF('Dropdown Selections'!$C:$C,"="&amp;I$4)=1,I$4="OTHER",I$5="Total"),INDEX('Broward-Clay'!$H47:$S51,MATCH("331900 - Federal Grant - Other",'Broward-Clay'!$C47:$C51,0),MATCH(I$6,'Broward-Clay'!$H46:$S46,0)),IF(AND(COUNTIF('Dropdown Selections'!$C:$C,"="&amp;I$4)&gt;1,OR(I$5&lt;&gt;"Total", I$5&lt;&gt;"All Subcategories"),I$4=INDEX('Dropdown Selections'!$C:$D,MATCH(I$5,'Dropdown Selections'!$D:$D,0),1)),INDEX('Broward-Clay'!$H47:$S51,MATCH("*"&amp;I$5&amp;"*",'Broward-Clay'!$C47:$C51,0),MATCH(I$6,'Broward-Clay'!$H46:$S46,0)),IF(OR(AND(COUNTIF('Dropdown Selections'!$C:$C,"="&amp;I$4)&gt;1,I$5="Total"),AND(I$4="Total of All Categories",I$5="All Subcategories")),SUMIF('Broward-Clay'!$G47:$G51,"="&amp;I$4,INDEX('Broward-Clay'!$H47:$S51,,MATCH(I$6,'Broward-Clay'!$H46:$S46,0))),""))))))),0)</f>
        <v>586437</v>
      </c>
      <c r="J16" s="31">
        <f>IFERROR(IF(OR(J$4="",J$5="",J$6=""),"",IF(OR(AND(J$4="Total of All Categories",J$5="Total"),AND( J$4&lt;&gt;"Total of All Categories",J$5="All Subcategories")),"",IF(AND(J$4="Total of All Categories",J$5="All Subcategories",J$6="All Types of Revenue"),'Broward-Clay'!$S51,IF(AND(COUNTIF('Dropdown Selections'!$C:$C,"="&amp;J$4)=1,J$4&lt;&gt;"OTHER",J$5="Total"),INDEX('Broward-Clay'!$H47:$S51,MATCH(J$4,'Broward-Clay'!$G47:$G51,0),MATCH(J$6,'Broward-Clay'!$H46:$S46,0)),IF(AND(COUNTIF('Dropdown Selections'!$C:$C,"="&amp;J$4)=1,J$4="OTHER",J$5="Total"),INDEX('Broward-Clay'!$H47:$S51,MATCH("331900 - Federal Grant - Other",'Broward-Clay'!$C47:$C51,0),MATCH(J$6,'Broward-Clay'!$H46:$S46,0)),IF(AND(COUNTIF('Dropdown Selections'!$C:$C,"="&amp;J$4)&gt;1,OR(J$5&lt;&gt;"Total", J$5&lt;&gt;"All Subcategories"),J$4=INDEX('Dropdown Selections'!$C:$D,MATCH(J$5,'Dropdown Selections'!$D:$D,0),1)),INDEX('Broward-Clay'!$H47:$S51,MATCH("*"&amp;J$5&amp;"*",'Broward-Clay'!$C47:$C51,0),MATCH(J$6,'Broward-Clay'!$H46:$S46,0)),IF(OR(AND(COUNTIF('Dropdown Selections'!$C:$C,"="&amp;J$4)&gt;1,J$5="Total"),AND(J$4="Total of All Categories",J$5="All Subcategories")),SUMIF('Broward-Clay'!$G47:$G51,"="&amp;J$4,INDEX('Broward-Clay'!$H47:$S51,,MATCH(J$6,'Broward-Clay'!$H46:$S46,0))),""))))))),0)</f>
        <v>0</v>
      </c>
      <c r="K16" s="31">
        <f>IFERROR(IF(OR(K$4="",K$5="",K$6=""),"",IF(OR(AND(K$4="Total of All Categories",K$5="Total"),AND( K$4&lt;&gt;"Total of All Categories",K$5="All Subcategories")),"",IF(AND(K$4="Total of All Categories",K$5="All Subcategories",K$6="All Types of Revenue"),'Broward-Clay'!$S51,IF(AND(COUNTIF('Dropdown Selections'!$C:$C,"="&amp;K$4)=1,K$4&lt;&gt;"OTHER",K$5="Total"),INDEX('Broward-Clay'!$H47:$S51,MATCH(K$4,'Broward-Clay'!$G47:$G51,0),MATCH(K$6,'Broward-Clay'!$H46:$S46,0)),IF(AND(COUNTIF('Dropdown Selections'!$C:$C,"="&amp;K$4)=1,K$4="OTHER",K$5="Total"),INDEX('Broward-Clay'!$H47:$S51,MATCH("331900 - Federal Grant - Other",'Broward-Clay'!$C47:$C51,0),MATCH(K$6,'Broward-Clay'!$H46:$S46,0)),IF(AND(COUNTIF('Dropdown Selections'!$C:$C,"="&amp;K$4)&gt;1,OR(K$5&lt;&gt;"Total", K$5&lt;&gt;"All Subcategories"),K$4=INDEX('Dropdown Selections'!$C:$D,MATCH(K$5,'Dropdown Selections'!$D:$D,0),1)),INDEX('Broward-Clay'!$H47:$S51,MATCH("*"&amp;K$5&amp;"*",'Broward-Clay'!$C47:$C51,0),MATCH(K$6,'Broward-Clay'!$H46:$S46,0)),IF(OR(AND(COUNTIF('Dropdown Selections'!$C:$C,"="&amp;K$4)&gt;1,K$5="Total"),AND(K$4="Total of All Categories",K$5="All Subcategories")),SUMIF('Broward-Clay'!$G47:$G51,"="&amp;K$4,INDEX('Broward-Clay'!$H47:$S51,,MATCH(K$6,'Broward-Clay'!$H46:$S46,0))),""))))))),0)</f>
        <v>0</v>
      </c>
      <c r="L16" s="31">
        <f>IFERROR(IF(OR(L$4="",L$5="",L$6=""),"",IF(OR(AND(L$4="Total of All Categories",L$5="Total"),AND( L$4&lt;&gt;"Total of All Categories",L$5="All Subcategories")),"",IF(AND(L$4="Total of All Categories",L$5="All Subcategories",L$6="All Types of Revenue"),'Broward-Clay'!$S51,IF(AND(COUNTIF('Dropdown Selections'!$C:$C,"="&amp;L$4)=1,L$4&lt;&gt;"OTHER",L$5="Total"),INDEX('Broward-Clay'!$H47:$S51,MATCH(L$4,'Broward-Clay'!$G47:$G51,0),MATCH(L$6,'Broward-Clay'!$H46:$S46,0)),IF(AND(COUNTIF('Dropdown Selections'!$C:$C,"="&amp;L$4)=1,L$4="OTHER",L$5="Total"),INDEX('Broward-Clay'!$H47:$S51,MATCH("331900 - Federal Grant - Other",'Broward-Clay'!$C47:$C51,0),MATCH(L$6,'Broward-Clay'!$H46:$S46,0)),IF(AND(COUNTIF('Dropdown Selections'!$C:$C,"="&amp;L$4)&gt;1,OR(L$5&lt;&gt;"Total", L$5&lt;&gt;"All Subcategories"),L$4=INDEX('Dropdown Selections'!$C:$D,MATCH(L$5,'Dropdown Selections'!$D:$D,0),1)),INDEX('Broward-Clay'!$H47:$S51,MATCH("*"&amp;L$5&amp;"*",'Broward-Clay'!$C47:$C51,0),MATCH(L$6,'Broward-Clay'!$H46:$S46,0)),IF(OR(AND(COUNTIF('Dropdown Selections'!$C:$C,"="&amp;L$4)&gt;1,L$5="Total"),AND(L$4="Total of All Categories",L$5="All Subcategories")),SUMIF('Broward-Clay'!$G47:$G51,"="&amp;L$4,INDEX('Broward-Clay'!$H47:$S51,,MATCH(L$6,'Broward-Clay'!$H46:$S46,0))),""))))))),0)</f>
        <v>0</v>
      </c>
    </row>
    <row r="17" spans="2:12" s="29" customFormat="1" ht="15.75" x14ac:dyDescent="0.25">
      <c r="B17" s="32" t="s">
        <v>116</v>
      </c>
      <c r="C17" s="31">
        <f>IFERROR(IF(OR(C$4="",C$5="",C$6=""),"",IF(OR(AND(C$4="Total of All Categories",C$5="Total"),AND( C$4&lt;&gt;"Total of All Categories",C$5="All Subcategories")),"",IF(AND(C$4="Total of All Categories",C$5="All Subcategories",C$6="All Types of Revenue"),'Collier-Dixie'!$S15,IF(AND(COUNTIF('Dropdown Selections'!$C:$C,"="&amp;C$4)=1,C$4&lt;&gt;"OTHER",C$5="Total"),INDEX('Collier-Dixie'!$H7:$S15,MATCH(C$4,'Collier-Dixie'!$G7:$G15,0),MATCH(C$6,'Collier-Dixie'!$H6:$S6,0)),IF(AND(COUNTIF('Dropdown Selections'!$C:$C,"="&amp;C$4)=1,C$4="OTHER",C$5="Total"),INDEX('Collier-Dixie'!$H7:$S15,MATCH("331900 - Federal Grant - Other",'Collier-Dixie'!$C7:$C15,0),MATCH(C$6,'Collier-Dixie'!$H6:$S6,0)),IF(AND(COUNTIF('Dropdown Selections'!$C:$C,"="&amp;C$4)&gt;1,OR(C$5&lt;&gt;"Total", C$5&lt;&gt;"All Subcategories"),C$4=INDEX('Dropdown Selections'!$C:$D,MATCH(C$5,'Dropdown Selections'!$D:$D,0),1)),INDEX('Collier-Dixie'!$H7:$S15,MATCH("*"&amp;C$5&amp;"*",'Collier-Dixie'!$C7:$C15,0),MATCH(C$6,'Collier-Dixie'!$H6:$S6,0)),IF(OR(AND(COUNTIF('Dropdown Selections'!$C:$C,"="&amp;C$4)&gt;1,C$5="Total"),AND(C$4="Total of All Categories",C$5="All Subcategories")),SUMIF('Collier-Dixie'!$G7:$G15,"="&amp;C$4,INDEX('Collier-Dixie'!$H7:$S15,,MATCH(C$6,'Collier-Dixie'!$H6:$S6,0))),""))))))),0)</f>
        <v>11291884</v>
      </c>
      <c r="D17" s="31">
        <f>IFERROR(IF(OR(D$4="",D$5="",D$6=""),"",IF(OR(AND(D$4="Total of All Categories",D$5="Total"),AND( D$4&lt;&gt;"Total of All Categories",D$5="All Subcategories")),"",IF(AND(D$4="Total of All Categories",D$5="All Subcategories",D$6="All Types of Revenue"),'Collier-Dixie'!$S15,IF(AND(COUNTIF('Dropdown Selections'!$C:$C,"="&amp;D$4)=1,D$4&lt;&gt;"OTHER",D$5="Total"),INDEX('Collier-Dixie'!$H7:$S15,MATCH(D$4,'Collier-Dixie'!$G7:$G15,0),MATCH(D$6,'Collier-Dixie'!$H6:$S6,0)),IF(AND(COUNTIF('Dropdown Selections'!$C:$C,"="&amp;D$4)=1,D$4="OTHER",D$5="Total"),INDEX('Collier-Dixie'!$H7:$S15,MATCH("331900 - Federal Grant - Other",'Collier-Dixie'!$C7:$C15,0),MATCH(D$6,'Collier-Dixie'!$H6:$S6,0)),IF(AND(COUNTIF('Dropdown Selections'!$C:$C,"="&amp;D$4)&gt;1,OR(D$5&lt;&gt;"Total", D$5&lt;&gt;"All Subcategories"),D$4=INDEX('Dropdown Selections'!$C:$D,MATCH(D$5,'Dropdown Selections'!$D:$D,0),1)),INDEX('Collier-Dixie'!$H7:$S15,MATCH("*"&amp;D$5&amp;"*",'Collier-Dixie'!$C7:$C15,0),MATCH(D$6,'Collier-Dixie'!$H6:$S6,0)),IF(OR(AND(COUNTIF('Dropdown Selections'!$C:$C,"="&amp;D$4)&gt;1,D$5="Total"),AND(D$4="Total of All Categories",D$5="All Subcategories")),SUMIF('Collier-Dixie'!$G7:$G15,"="&amp;D$4,INDEX('Collier-Dixie'!$H7:$S15,,MATCH(D$6,'Collier-Dixie'!$H6:$S6,0))),""))))))),0)</f>
        <v>33117</v>
      </c>
      <c r="E17" s="31">
        <f>IFERROR(IF(OR(E$4="",E$5="",E$6=""),"",IF(OR(AND(E$4="Total of All Categories",E$5="Total"),AND( E$4&lt;&gt;"Total of All Categories",E$5="All Subcategories")),"",IF(AND(E$4="Total of All Categories",E$5="All Subcategories",E$6="All Types of Revenue"),'Collier-Dixie'!$S15,IF(AND(COUNTIF('Dropdown Selections'!$C:$C,"="&amp;E$4)=1,E$4&lt;&gt;"OTHER",E$5="Total"),INDEX('Collier-Dixie'!$H7:$S15,MATCH(E$4,'Collier-Dixie'!$G7:$G15,0),MATCH(E$6,'Collier-Dixie'!$H6:$S6,0)),IF(AND(COUNTIF('Dropdown Selections'!$C:$C,"="&amp;E$4)=1,E$4="OTHER",E$5="Total"),INDEX('Collier-Dixie'!$H7:$S15,MATCH("331900 - Federal Grant - Other",'Collier-Dixie'!$C7:$C15,0),MATCH(E$6,'Collier-Dixie'!$H6:$S6,0)),IF(AND(COUNTIF('Dropdown Selections'!$C:$C,"="&amp;E$4)&gt;1,OR(E$5&lt;&gt;"Total", E$5&lt;&gt;"All Subcategories"),E$4=INDEX('Dropdown Selections'!$C:$D,MATCH(E$5,'Dropdown Selections'!$D:$D,0),1)),INDEX('Collier-Dixie'!$H7:$S15,MATCH("*"&amp;E$5&amp;"*",'Collier-Dixie'!$C7:$C15,0),MATCH(E$6,'Collier-Dixie'!$H6:$S6,0)),IF(OR(AND(COUNTIF('Dropdown Selections'!$C:$C,"="&amp;E$4)&gt;1,E$5="Total"),AND(E$4="Total of All Categories",E$5="All Subcategories")),SUMIF('Collier-Dixie'!$G7:$G15,"="&amp;E$4,INDEX('Collier-Dixie'!$H7:$S15,,MATCH(E$6,'Collier-Dixie'!$H6:$S6,0))),""))))))),0)</f>
        <v>1203311</v>
      </c>
      <c r="F17" s="31">
        <f>IFERROR(IF(OR(F$4="",F$5="",F$6=""),"",IF(OR(AND(F$4="Total of All Categories",F$5="Total"),AND( F$4&lt;&gt;"Total of All Categories",F$5="All Subcategories")),"",IF(AND(F$4="Total of All Categories",F$5="All Subcategories",F$6="All Types of Revenue"),'Collier-Dixie'!$S15,IF(AND(COUNTIF('Dropdown Selections'!$C:$C,"="&amp;F$4)=1,F$4&lt;&gt;"OTHER",F$5="Total"),INDEX('Collier-Dixie'!$H7:$S15,MATCH(F$4,'Collier-Dixie'!$G7:$G15,0),MATCH(F$6,'Collier-Dixie'!$H6:$S6,0)),IF(AND(COUNTIF('Dropdown Selections'!$C:$C,"="&amp;F$4)=1,F$4="OTHER",F$5="Total"),INDEX('Collier-Dixie'!$H7:$S15,MATCH("331900 - Federal Grant - Other",'Collier-Dixie'!$C7:$C15,0),MATCH(F$6,'Collier-Dixie'!$H6:$S6,0)),IF(AND(COUNTIF('Dropdown Selections'!$C:$C,"="&amp;F$4)&gt;1,OR(F$5&lt;&gt;"Total", F$5&lt;&gt;"All Subcategories"),F$4=INDEX('Dropdown Selections'!$C:$D,MATCH(F$5,'Dropdown Selections'!$D:$D,0),1)),INDEX('Collier-Dixie'!$H7:$S15,MATCH("*"&amp;F$5&amp;"*",'Collier-Dixie'!$C7:$C15,0),MATCH(F$6,'Collier-Dixie'!$H6:$S6,0)),IF(OR(AND(COUNTIF('Dropdown Selections'!$C:$C,"="&amp;F$4)&gt;1,F$5="Total"),AND(F$4="Total of All Categories",F$5="All Subcategories")),SUMIF('Collier-Dixie'!$G7:$G15,"="&amp;F$4,INDEX('Collier-Dixie'!$H7:$S15,,MATCH(F$6,'Collier-Dixie'!$H6:$S6,0))),""))))))),0)</f>
        <v>164003</v>
      </c>
      <c r="G17" s="31">
        <f>IFERROR(IF(OR(G$4="",G$5="",G$6=""),"",IF(OR(AND(G$4="Total of All Categories",G$5="Total"),AND( G$4&lt;&gt;"Total of All Categories",G$5="All Subcategories")),"",IF(AND(G$4="Total of All Categories",G$5="All Subcategories",G$6="All Types of Revenue"),'Collier-Dixie'!$S15,IF(AND(COUNTIF('Dropdown Selections'!$C:$C,"="&amp;G$4)=1,G$4&lt;&gt;"OTHER",G$5="Total"),INDEX('Collier-Dixie'!$H7:$S15,MATCH(G$4,'Collier-Dixie'!$G7:$G15,0),MATCH(G$6,'Collier-Dixie'!$H6:$S6,0)),IF(AND(COUNTIF('Dropdown Selections'!$C:$C,"="&amp;G$4)=1,G$4="OTHER",G$5="Total"),INDEX('Collier-Dixie'!$H7:$S15,MATCH("331900 - Federal Grant - Other",'Collier-Dixie'!$C7:$C15,0),MATCH(G$6,'Collier-Dixie'!$H6:$S6,0)),IF(AND(COUNTIF('Dropdown Selections'!$C:$C,"="&amp;G$4)&gt;1,OR(G$5&lt;&gt;"Total", G$5&lt;&gt;"All Subcategories"),G$4=INDEX('Dropdown Selections'!$C:$D,MATCH(G$5,'Dropdown Selections'!$D:$D,0),1)),INDEX('Collier-Dixie'!$H7:$S15,MATCH("*"&amp;G$5&amp;"*",'Collier-Dixie'!$C7:$C15,0),MATCH(G$6,'Collier-Dixie'!$H6:$S6,0)),IF(OR(AND(COUNTIF('Dropdown Selections'!$C:$C,"="&amp;G$4)&gt;1,G$5="Total"),AND(G$4="Total of All Categories",G$5="All Subcategories")),SUMIF('Collier-Dixie'!$G7:$G15,"="&amp;G$4,INDEX('Collier-Dixie'!$H7:$S15,,MATCH(G$6,'Collier-Dixie'!$H6:$S6,0))),""))))))),0)</f>
        <v>4177789</v>
      </c>
      <c r="H17" s="31">
        <f>IFERROR(IF(OR(H$4="",H$5="",H$6=""),"",IF(OR(AND(H$4="Total of All Categories",H$5="Total"),AND( H$4&lt;&gt;"Total of All Categories",H$5="All Subcategories")),"",IF(AND(H$4="Total of All Categories",H$5="All Subcategories",H$6="All Types of Revenue"),'Collier-Dixie'!$S15,IF(AND(COUNTIF('Dropdown Selections'!$C:$C,"="&amp;H$4)=1,H$4&lt;&gt;"OTHER",H$5="Total"),INDEX('Collier-Dixie'!$H7:$S15,MATCH(H$4,'Collier-Dixie'!$G7:$G15,0),MATCH(H$6,'Collier-Dixie'!$H6:$S6,0)),IF(AND(COUNTIF('Dropdown Selections'!$C:$C,"="&amp;H$4)=1,H$4="OTHER",H$5="Total"),INDEX('Collier-Dixie'!$H7:$S15,MATCH("331900 - Federal Grant - Other",'Collier-Dixie'!$C7:$C15,0),MATCH(H$6,'Collier-Dixie'!$H6:$S6,0)),IF(AND(COUNTIF('Dropdown Selections'!$C:$C,"="&amp;H$4)&gt;1,OR(H$5&lt;&gt;"Total", H$5&lt;&gt;"All Subcategories"),H$4=INDEX('Dropdown Selections'!$C:$D,MATCH(H$5,'Dropdown Selections'!$D:$D,0),1)),INDEX('Collier-Dixie'!$H7:$S15,MATCH("*"&amp;H$5&amp;"*",'Collier-Dixie'!$C7:$C15,0),MATCH(H$6,'Collier-Dixie'!$H6:$S6,0)),IF(OR(AND(COUNTIF('Dropdown Selections'!$C:$C,"="&amp;H$4)&gt;1,H$5="Total"),AND(H$4="Total of All Categories",H$5="All Subcategories")),SUMIF('Collier-Dixie'!$G7:$G15,"="&amp;H$4,INDEX('Collier-Dixie'!$H7:$S15,,MATCH(H$6,'Collier-Dixie'!$H6:$S6,0))),""))))))),0)</f>
        <v>4615761</v>
      </c>
      <c r="I17" s="31">
        <f>IFERROR(IF(OR(I$4="",I$5="",I$6=""),"",IF(OR(AND(I$4="Total of All Categories",I$5="Total"),AND( I$4&lt;&gt;"Total of All Categories",I$5="All Subcategories")),"",IF(AND(I$4="Total of All Categories",I$5="All Subcategories",I$6="All Types of Revenue"),'Collier-Dixie'!$S15,IF(AND(COUNTIF('Dropdown Selections'!$C:$C,"="&amp;I$4)=1,I$4&lt;&gt;"OTHER",I$5="Total"),INDEX('Collier-Dixie'!$H7:$S15,MATCH(I$4,'Collier-Dixie'!$G7:$G15,0),MATCH(I$6,'Collier-Dixie'!$H6:$S6,0)),IF(AND(COUNTIF('Dropdown Selections'!$C:$C,"="&amp;I$4)=1,I$4="OTHER",I$5="Total"),INDEX('Collier-Dixie'!$H7:$S15,MATCH("331900 - Federal Grant - Other",'Collier-Dixie'!$C7:$C15,0),MATCH(I$6,'Collier-Dixie'!$H6:$S6,0)),IF(AND(COUNTIF('Dropdown Selections'!$C:$C,"="&amp;I$4)&gt;1,OR(I$5&lt;&gt;"Total", I$5&lt;&gt;"All Subcategories"),I$4=INDEX('Dropdown Selections'!$C:$D,MATCH(I$5,'Dropdown Selections'!$D:$D,0),1)),INDEX('Collier-Dixie'!$H7:$S15,MATCH("*"&amp;I$5&amp;"*",'Collier-Dixie'!$C7:$C15,0),MATCH(I$6,'Collier-Dixie'!$H6:$S6,0)),IF(OR(AND(COUNTIF('Dropdown Selections'!$C:$C,"="&amp;I$4)&gt;1,I$5="Total"),AND(I$4="Total of All Categories",I$5="All Subcategories")),SUMIF('Collier-Dixie'!$G7:$G15,"="&amp;I$4,INDEX('Collier-Dixie'!$H7:$S15,,MATCH(I$6,'Collier-Dixie'!$H6:$S6,0))),""))))))),0)</f>
        <v>1029959</v>
      </c>
      <c r="J17" s="31">
        <f>IFERROR(IF(OR(J$4="",J$5="",J$6=""),"",IF(OR(AND(J$4="Total of All Categories",J$5="Total"),AND( J$4&lt;&gt;"Total of All Categories",J$5="All Subcategories")),"",IF(AND(J$4="Total of All Categories",J$5="All Subcategories",J$6="All Types of Revenue"),'Collier-Dixie'!$S15,IF(AND(COUNTIF('Dropdown Selections'!$C:$C,"="&amp;J$4)=1,J$4&lt;&gt;"OTHER",J$5="Total"),INDEX('Collier-Dixie'!$H7:$S15,MATCH(J$4,'Collier-Dixie'!$G7:$G15,0),MATCH(J$6,'Collier-Dixie'!$H6:$S6,0)),IF(AND(COUNTIF('Dropdown Selections'!$C:$C,"="&amp;J$4)=1,J$4="OTHER",J$5="Total"),INDEX('Collier-Dixie'!$H7:$S15,MATCH("331900 - Federal Grant - Other",'Collier-Dixie'!$C7:$C15,0),MATCH(J$6,'Collier-Dixie'!$H6:$S6,0)),IF(AND(COUNTIF('Dropdown Selections'!$C:$C,"="&amp;J$4)&gt;1,OR(J$5&lt;&gt;"Total", J$5&lt;&gt;"All Subcategories"),J$4=INDEX('Dropdown Selections'!$C:$D,MATCH(J$5,'Dropdown Selections'!$D:$D,0),1)),INDEX('Collier-Dixie'!$H7:$S15,MATCH("*"&amp;J$5&amp;"*",'Collier-Dixie'!$C7:$C15,0),MATCH(J$6,'Collier-Dixie'!$H6:$S6,0)),IF(OR(AND(COUNTIF('Dropdown Selections'!$C:$C,"="&amp;J$4)&gt;1,J$5="Total"),AND(J$4="Total of All Categories",J$5="All Subcategories")),SUMIF('Collier-Dixie'!$G7:$G15,"="&amp;J$4,INDEX('Collier-Dixie'!$H7:$S15,,MATCH(J$6,'Collier-Dixie'!$H6:$S6,0))),""))))))),0)</f>
        <v>67944</v>
      </c>
      <c r="K17" s="31">
        <f>IFERROR(IF(OR(K$4="",K$5="",K$6=""),"",IF(OR(AND(K$4="Total of All Categories",K$5="Total"),AND( K$4&lt;&gt;"Total of All Categories",K$5="All Subcategories")),"",IF(AND(K$4="Total of All Categories",K$5="All Subcategories",K$6="All Types of Revenue"),'Collier-Dixie'!$S15,IF(AND(COUNTIF('Dropdown Selections'!$C:$C,"="&amp;K$4)=1,K$4&lt;&gt;"OTHER",K$5="Total"),INDEX('Collier-Dixie'!$H7:$S15,MATCH(K$4,'Collier-Dixie'!$G7:$G15,0),MATCH(K$6,'Collier-Dixie'!$H6:$S6,0)),IF(AND(COUNTIF('Dropdown Selections'!$C:$C,"="&amp;K$4)=1,K$4="OTHER",K$5="Total"),INDEX('Collier-Dixie'!$H7:$S15,MATCH("331900 - Federal Grant - Other",'Collier-Dixie'!$C7:$C15,0),MATCH(K$6,'Collier-Dixie'!$H6:$S6,0)),IF(AND(COUNTIF('Dropdown Selections'!$C:$C,"="&amp;K$4)&gt;1,OR(K$5&lt;&gt;"Total", K$5&lt;&gt;"All Subcategories"),K$4=INDEX('Dropdown Selections'!$C:$D,MATCH(K$5,'Dropdown Selections'!$D:$D,0),1)),INDEX('Collier-Dixie'!$H7:$S15,MATCH("*"&amp;K$5&amp;"*",'Collier-Dixie'!$C7:$C15,0),MATCH(K$6,'Collier-Dixie'!$H6:$S6,0)),IF(OR(AND(COUNTIF('Dropdown Selections'!$C:$C,"="&amp;K$4)&gt;1,K$5="Total"),AND(K$4="Total of All Categories",K$5="All Subcategories")),SUMIF('Collier-Dixie'!$G7:$G15,"="&amp;K$4,INDEX('Collier-Dixie'!$H7:$S15,,MATCH(K$6,'Collier-Dixie'!$H6:$S6,0))),""))))))),0)</f>
        <v>0</v>
      </c>
      <c r="L17" s="31">
        <f>IFERROR(IF(OR(L$4="",L$5="",L$6=""),"",IF(OR(AND(L$4="Total of All Categories",L$5="Total"),AND( L$4&lt;&gt;"Total of All Categories",L$5="All Subcategories")),"",IF(AND(L$4="Total of All Categories",L$5="All Subcategories",L$6="All Types of Revenue"),'Collier-Dixie'!$S15,IF(AND(COUNTIF('Dropdown Selections'!$C:$C,"="&amp;L$4)=1,L$4&lt;&gt;"OTHER",L$5="Total"),INDEX('Collier-Dixie'!$H7:$S15,MATCH(L$4,'Collier-Dixie'!$G7:$G15,0),MATCH(L$6,'Collier-Dixie'!$H6:$S6,0)),IF(AND(COUNTIF('Dropdown Selections'!$C:$C,"="&amp;L$4)=1,L$4="OTHER",L$5="Total"),INDEX('Collier-Dixie'!$H7:$S15,MATCH("331900 - Federal Grant - Other",'Collier-Dixie'!$C7:$C15,0),MATCH(L$6,'Collier-Dixie'!$H6:$S6,0)),IF(AND(COUNTIF('Dropdown Selections'!$C:$C,"="&amp;L$4)&gt;1,OR(L$5&lt;&gt;"Total", L$5&lt;&gt;"All Subcategories"),L$4=INDEX('Dropdown Selections'!$C:$D,MATCH(L$5,'Dropdown Selections'!$D:$D,0),1)),INDEX('Collier-Dixie'!$H7:$S15,MATCH("*"&amp;L$5&amp;"*",'Collier-Dixie'!$C7:$C15,0),MATCH(L$6,'Collier-Dixie'!$H6:$S6,0)),IF(OR(AND(COUNTIF('Dropdown Selections'!$C:$C,"="&amp;L$4)&gt;1,L$5="Total"),AND(L$4="Total of All Categories",L$5="All Subcategories")),SUMIF('Collier-Dixie'!$G7:$G15,"="&amp;L$4,INDEX('Collier-Dixie'!$H7:$S15,,MATCH(L$6,'Collier-Dixie'!$H6:$S6,0))),""))))))),0)</f>
        <v>0</v>
      </c>
    </row>
    <row r="18" spans="2:12" s="29" customFormat="1" ht="15.75" x14ac:dyDescent="0.25">
      <c r="B18" s="32" t="s">
        <v>117</v>
      </c>
      <c r="C18" s="31">
        <f>IFERROR(IF(OR(C$4="",C$5="",C$6=""),"",IF(OR(AND(C$4="Total of All Categories",C$5="Total"),AND( C$4&lt;&gt;"Total of All Categories",C$5="All Subcategories")),"",IF(AND(C$4="Total of All Categories",C$5="All Subcategories",C$6="All Types of Revenue"),'Collier-Dixie'!$S21,IF(AND(COUNTIF('Dropdown Selections'!$C:$C,"="&amp;C$4)=1,C$4&lt;&gt;"OTHER",C$5="Total"),INDEX('Collier-Dixie'!$H18:$S21,MATCH(C$4,'Collier-Dixie'!$G18:$G21,0),MATCH(C$6,'Collier-Dixie'!$H17:$S17,0)),IF(AND(COUNTIF('Dropdown Selections'!$C:$C,"="&amp;C$4)=1,C$4="OTHER",C$5="Total"),INDEX('Collier-Dixie'!$H18:$S21,MATCH("331900 - Federal Grant - Other",'Collier-Dixie'!$C18:$C21,0),MATCH(C$6,'Collier-Dixie'!$H17:$S17,0)),IF(AND(COUNTIF('Dropdown Selections'!$C:$C,"="&amp;C$4)&gt;1,OR(C$5&lt;&gt;"Total", C$5&lt;&gt;"All Subcategories"),C$4=INDEX('Dropdown Selections'!$C:$D,MATCH(C$5,'Dropdown Selections'!$D:$D,0),1)),INDEX('Collier-Dixie'!$H18:$S21,MATCH("*"&amp;C$5&amp;"*",'Collier-Dixie'!$C18:$C21,0),MATCH(C$6,'Collier-Dixie'!$H17:$S17,0)),IF(OR(AND(COUNTIF('Dropdown Selections'!$C:$C,"="&amp;C$4)&gt;1,C$5="Total"),AND(C$4="Total of All Categories",C$5="All Subcategories")),SUMIF('Collier-Dixie'!$G18:$G21,"="&amp;C$4,INDEX('Collier-Dixie'!$H18:$S21,,MATCH(C$6,'Collier-Dixie'!$H17:$S17,0))),""))))))),0)</f>
        <v>582212</v>
      </c>
      <c r="D18" s="31">
        <f>IFERROR(IF(OR(D$4="",D$5="",D$6=""),"",IF(OR(AND(D$4="Total of All Categories",D$5="Total"),AND( D$4&lt;&gt;"Total of All Categories",D$5="All Subcategories")),"",IF(AND(D$4="Total of All Categories",D$5="All Subcategories",D$6="All Types of Revenue"),'Collier-Dixie'!$S21,IF(AND(COUNTIF('Dropdown Selections'!$C:$C,"="&amp;D$4)=1,D$4&lt;&gt;"OTHER",D$5="Total"),INDEX('Collier-Dixie'!$H18:$S21,MATCH(D$4,'Collier-Dixie'!$G18:$G21,0),MATCH(D$6,'Collier-Dixie'!$H17:$S17,0)),IF(AND(COUNTIF('Dropdown Selections'!$C:$C,"="&amp;D$4)=1,D$4="OTHER",D$5="Total"),INDEX('Collier-Dixie'!$H18:$S21,MATCH("331900 - Federal Grant - Other",'Collier-Dixie'!$C18:$C21,0),MATCH(D$6,'Collier-Dixie'!$H17:$S17,0)),IF(AND(COUNTIF('Dropdown Selections'!$C:$C,"="&amp;D$4)&gt;1,OR(D$5&lt;&gt;"Total", D$5&lt;&gt;"All Subcategories"),D$4=INDEX('Dropdown Selections'!$C:$D,MATCH(D$5,'Dropdown Selections'!$D:$D,0),1)),INDEX('Collier-Dixie'!$H18:$S21,MATCH("*"&amp;D$5&amp;"*",'Collier-Dixie'!$C18:$C21,0),MATCH(D$6,'Collier-Dixie'!$H17:$S17,0)),IF(OR(AND(COUNTIF('Dropdown Selections'!$C:$C,"="&amp;D$4)&gt;1,D$5="Total"),AND(D$4="Total of All Categories",D$5="All Subcategories")),SUMIF('Collier-Dixie'!$G18:$G21,"="&amp;D$4,INDEX('Collier-Dixie'!$H18:$S21,,MATCH(D$6,'Collier-Dixie'!$H17:$S17,0))),""))))))),0)</f>
        <v>0</v>
      </c>
      <c r="E18" s="31">
        <f>IFERROR(IF(OR(E$4="",E$5="",E$6=""),"",IF(OR(AND(E$4="Total of All Categories",E$5="Total"),AND( E$4&lt;&gt;"Total of All Categories",E$5="All Subcategories")),"",IF(AND(E$4="Total of All Categories",E$5="All Subcategories",E$6="All Types of Revenue"),'Collier-Dixie'!$S21,IF(AND(COUNTIF('Dropdown Selections'!$C:$C,"="&amp;E$4)=1,E$4&lt;&gt;"OTHER",E$5="Total"),INDEX('Collier-Dixie'!$H18:$S21,MATCH(E$4,'Collier-Dixie'!$G18:$G21,0),MATCH(E$6,'Collier-Dixie'!$H17:$S17,0)),IF(AND(COUNTIF('Dropdown Selections'!$C:$C,"="&amp;E$4)=1,E$4="OTHER",E$5="Total"),INDEX('Collier-Dixie'!$H18:$S21,MATCH("331900 - Federal Grant - Other",'Collier-Dixie'!$C18:$C21,0),MATCH(E$6,'Collier-Dixie'!$H17:$S17,0)),IF(AND(COUNTIF('Dropdown Selections'!$C:$C,"="&amp;E$4)&gt;1,OR(E$5&lt;&gt;"Total", E$5&lt;&gt;"All Subcategories"),E$4=INDEX('Dropdown Selections'!$C:$D,MATCH(E$5,'Dropdown Selections'!$D:$D,0),1)),INDEX('Collier-Dixie'!$H18:$S21,MATCH("*"&amp;E$5&amp;"*",'Collier-Dixie'!$C18:$C21,0),MATCH(E$6,'Collier-Dixie'!$H17:$S17,0)),IF(OR(AND(COUNTIF('Dropdown Selections'!$C:$C,"="&amp;E$4)&gt;1,E$5="Total"),AND(E$4="Total of All Categories",E$5="All Subcategories")),SUMIF('Collier-Dixie'!$G18:$G21,"="&amp;E$4,INDEX('Collier-Dixie'!$H18:$S21,,MATCH(E$6,'Collier-Dixie'!$H17:$S17,0))),""))))))),0)</f>
        <v>429250</v>
      </c>
      <c r="F18" s="31">
        <f>IFERROR(IF(OR(F$4="",F$5="",F$6=""),"",IF(OR(AND(F$4="Total of All Categories",F$5="Total"),AND( F$4&lt;&gt;"Total of All Categories",F$5="All Subcategories")),"",IF(AND(F$4="Total of All Categories",F$5="All Subcategories",F$6="All Types of Revenue"),'Collier-Dixie'!$S21,IF(AND(COUNTIF('Dropdown Selections'!$C:$C,"="&amp;F$4)=1,F$4&lt;&gt;"OTHER",F$5="Total"),INDEX('Collier-Dixie'!$H18:$S21,MATCH(F$4,'Collier-Dixie'!$G18:$G21,0),MATCH(F$6,'Collier-Dixie'!$H17:$S17,0)),IF(AND(COUNTIF('Dropdown Selections'!$C:$C,"="&amp;F$4)=1,F$4="OTHER",F$5="Total"),INDEX('Collier-Dixie'!$H18:$S21,MATCH("331900 - Federal Grant - Other",'Collier-Dixie'!$C18:$C21,0),MATCH(F$6,'Collier-Dixie'!$H17:$S17,0)),IF(AND(COUNTIF('Dropdown Selections'!$C:$C,"="&amp;F$4)&gt;1,OR(F$5&lt;&gt;"Total", F$5&lt;&gt;"All Subcategories"),F$4=INDEX('Dropdown Selections'!$C:$D,MATCH(F$5,'Dropdown Selections'!$D:$D,0),1)),INDEX('Collier-Dixie'!$H18:$S21,MATCH("*"&amp;F$5&amp;"*",'Collier-Dixie'!$C18:$C21,0),MATCH(F$6,'Collier-Dixie'!$H17:$S17,0)),IF(OR(AND(COUNTIF('Dropdown Selections'!$C:$C,"="&amp;F$4)&gt;1,F$5="Total"),AND(F$4="Total of All Categories",F$5="All Subcategories")),SUMIF('Collier-Dixie'!$G18:$G21,"="&amp;F$4,INDEX('Collier-Dixie'!$H18:$S21,,MATCH(F$6,'Collier-Dixie'!$H17:$S17,0))),""))))))),0)</f>
        <v>0</v>
      </c>
      <c r="G18" s="31">
        <f>IFERROR(IF(OR(G$4="",G$5="",G$6=""),"",IF(OR(AND(G$4="Total of All Categories",G$5="Total"),AND( G$4&lt;&gt;"Total of All Categories",G$5="All Subcategories")),"",IF(AND(G$4="Total of All Categories",G$5="All Subcategories",G$6="All Types of Revenue"),'Collier-Dixie'!$S21,IF(AND(COUNTIF('Dropdown Selections'!$C:$C,"="&amp;G$4)=1,G$4&lt;&gt;"OTHER",G$5="Total"),INDEX('Collier-Dixie'!$H18:$S21,MATCH(G$4,'Collier-Dixie'!$G18:$G21,0),MATCH(G$6,'Collier-Dixie'!$H17:$S17,0)),IF(AND(COUNTIF('Dropdown Selections'!$C:$C,"="&amp;G$4)=1,G$4="OTHER",G$5="Total"),INDEX('Collier-Dixie'!$H18:$S21,MATCH("331900 - Federal Grant - Other",'Collier-Dixie'!$C18:$C21,0),MATCH(G$6,'Collier-Dixie'!$H17:$S17,0)),IF(AND(COUNTIF('Dropdown Selections'!$C:$C,"="&amp;G$4)&gt;1,OR(G$5&lt;&gt;"Total", G$5&lt;&gt;"All Subcategories"),G$4=INDEX('Dropdown Selections'!$C:$D,MATCH(G$5,'Dropdown Selections'!$D:$D,0),1)),INDEX('Collier-Dixie'!$H18:$S21,MATCH("*"&amp;G$5&amp;"*",'Collier-Dixie'!$C18:$C21,0),MATCH(G$6,'Collier-Dixie'!$H17:$S17,0)),IF(OR(AND(COUNTIF('Dropdown Selections'!$C:$C,"="&amp;G$4)&gt;1,G$5="Total"),AND(G$4="Total of All Categories",G$5="All Subcategories")),SUMIF('Collier-Dixie'!$G18:$G21,"="&amp;G$4,INDEX('Collier-Dixie'!$H18:$S21,,MATCH(G$6,'Collier-Dixie'!$H17:$S17,0))),""))))))),0)</f>
        <v>0</v>
      </c>
      <c r="H18" s="31">
        <f>IFERROR(IF(OR(H$4="",H$5="",H$6=""),"",IF(OR(AND(H$4="Total of All Categories",H$5="Total"),AND( H$4&lt;&gt;"Total of All Categories",H$5="All Subcategories")),"",IF(AND(H$4="Total of All Categories",H$5="All Subcategories",H$6="All Types of Revenue"),'Collier-Dixie'!$S21,IF(AND(COUNTIF('Dropdown Selections'!$C:$C,"="&amp;H$4)=1,H$4&lt;&gt;"OTHER",H$5="Total"),INDEX('Collier-Dixie'!$H18:$S21,MATCH(H$4,'Collier-Dixie'!$G18:$G21,0),MATCH(H$6,'Collier-Dixie'!$H17:$S17,0)),IF(AND(COUNTIF('Dropdown Selections'!$C:$C,"="&amp;H$4)=1,H$4="OTHER",H$5="Total"),INDEX('Collier-Dixie'!$H18:$S21,MATCH("331900 - Federal Grant - Other",'Collier-Dixie'!$C18:$C21,0),MATCH(H$6,'Collier-Dixie'!$H17:$S17,0)),IF(AND(COUNTIF('Dropdown Selections'!$C:$C,"="&amp;H$4)&gt;1,OR(H$5&lt;&gt;"Total", H$5&lt;&gt;"All Subcategories"),H$4=INDEX('Dropdown Selections'!$C:$D,MATCH(H$5,'Dropdown Selections'!$D:$D,0),1)),INDEX('Collier-Dixie'!$H18:$S21,MATCH("*"&amp;H$5&amp;"*",'Collier-Dixie'!$C18:$C21,0),MATCH(H$6,'Collier-Dixie'!$H17:$S17,0)),IF(OR(AND(COUNTIF('Dropdown Selections'!$C:$C,"="&amp;H$4)&gt;1,H$5="Total"),AND(H$4="Total of All Categories",H$5="All Subcategories")),SUMIF('Collier-Dixie'!$G18:$G21,"="&amp;H$4,INDEX('Collier-Dixie'!$H18:$S21,,MATCH(H$6,'Collier-Dixie'!$H17:$S17,0))),""))))))),0)</f>
        <v>0</v>
      </c>
      <c r="I18" s="31">
        <f>IFERROR(IF(OR(I$4="",I$5="",I$6=""),"",IF(OR(AND(I$4="Total of All Categories",I$5="Total"),AND( I$4&lt;&gt;"Total of All Categories",I$5="All Subcategories")),"",IF(AND(I$4="Total of All Categories",I$5="All Subcategories",I$6="All Types of Revenue"),'Collier-Dixie'!$S21,IF(AND(COUNTIF('Dropdown Selections'!$C:$C,"="&amp;I$4)=1,I$4&lt;&gt;"OTHER",I$5="Total"),INDEX('Collier-Dixie'!$H18:$S21,MATCH(I$4,'Collier-Dixie'!$G18:$G21,0),MATCH(I$6,'Collier-Dixie'!$H17:$S17,0)),IF(AND(COUNTIF('Dropdown Selections'!$C:$C,"="&amp;I$4)=1,I$4="OTHER",I$5="Total"),INDEX('Collier-Dixie'!$H18:$S21,MATCH("331900 - Federal Grant - Other",'Collier-Dixie'!$C18:$C21,0),MATCH(I$6,'Collier-Dixie'!$H17:$S17,0)),IF(AND(COUNTIF('Dropdown Selections'!$C:$C,"="&amp;I$4)&gt;1,OR(I$5&lt;&gt;"Total", I$5&lt;&gt;"All Subcategories"),I$4=INDEX('Dropdown Selections'!$C:$D,MATCH(I$5,'Dropdown Selections'!$D:$D,0),1)),INDEX('Collier-Dixie'!$H18:$S21,MATCH("*"&amp;I$5&amp;"*",'Collier-Dixie'!$C18:$C21,0),MATCH(I$6,'Collier-Dixie'!$H17:$S17,0)),IF(OR(AND(COUNTIF('Dropdown Selections'!$C:$C,"="&amp;I$4)&gt;1,I$5="Total"),AND(I$4="Total of All Categories",I$5="All Subcategories")),SUMIF('Collier-Dixie'!$G18:$G21,"="&amp;I$4,INDEX('Collier-Dixie'!$H18:$S21,,MATCH(I$6,'Collier-Dixie'!$H17:$S17,0))),""))))))),0)</f>
        <v>105895</v>
      </c>
      <c r="J18" s="31">
        <f>IFERROR(IF(OR(J$4="",J$5="",J$6=""),"",IF(OR(AND(J$4="Total of All Categories",J$5="Total"),AND( J$4&lt;&gt;"Total of All Categories",J$5="All Subcategories")),"",IF(AND(J$4="Total of All Categories",J$5="All Subcategories",J$6="All Types of Revenue"),'Collier-Dixie'!$S21,IF(AND(COUNTIF('Dropdown Selections'!$C:$C,"="&amp;J$4)=1,J$4&lt;&gt;"OTHER",J$5="Total"),INDEX('Collier-Dixie'!$H18:$S21,MATCH(J$4,'Collier-Dixie'!$G18:$G21,0),MATCH(J$6,'Collier-Dixie'!$H17:$S17,0)),IF(AND(COUNTIF('Dropdown Selections'!$C:$C,"="&amp;J$4)=1,J$4="OTHER",J$5="Total"),INDEX('Collier-Dixie'!$H18:$S21,MATCH("331900 - Federal Grant - Other",'Collier-Dixie'!$C18:$C21,0),MATCH(J$6,'Collier-Dixie'!$H17:$S17,0)),IF(AND(COUNTIF('Dropdown Selections'!$C:$C,"="&amp;J$4)&gt;1,OR(J$5&lt;&gt;"Total", J$5&lt;&gt;"All Subcategories"),J$4=INDEX('Dropdown Selections'!$C:$D,MATCH(J$5,'Dropdown Selections'!$D:$D,0),1)),INDEX('Collier-Dixie'!$H18:$S21,MATCH("*"&amp;J$5&amp;"*",'Collier-Dixie'!$C18:$C21,0),MATCH(J$6,'Collier-Dixie'!$H17:$S17,0)),IF(OR(AND(COUNTIF('Dropdown Selections'!$C:$C,"="&amp;J$4)&gt;1,J$5="Total"),AND(J$4="Total of All Categories",J$5="All Subcategories")),SUMIF('Collier-Dixie'!$G18:$G21,"="&amp;J$4,INDEX('Collier-Dixie'!$H18:$S21,,MATCH(J$6,'Collier-Dixie'!$H17:$S17,0))),""))))))),0)</f>
        <v>0</v>
      </c>
      <c r="K18" s="31">
        <f>IFERROR(IF(OR(K$4="",K$5="",K$6=""),"",IF(OR(AND(K$4="Total of All Categories",K$5="Total"),AND( K$4&lt;&gt;"Total of All Categories",K$5="All Subcategories")),"",IF(AND(K$4="Total of All Categories",K$5="All Subcategories",K$6="All Types of Revenue"),'Collier-Dixie'!$S21,IF(AND(COUNTIF('Dropdown Selections'!$C:$C,"="&amp;K$4)=1,K$4&lt;&gt;"OTHER",K$5="Total"),INDEX('Collier-Dixie'!$H18:$S21,MATCH(K$4,'Collier-Dixie'!$G18:$G21,0),MATCH(K$6,'Collier-Dixie'!$H17:$S17,0)),IF(AND(COUNTIF('Dropdown Selections'!$C:$C,"="&amp;K$4)=1,K$4="OTHER",K$5="Total"),INDEX('Collier-Dixie'!$H18:$S21,MATCH("331900 - Federal Grant - Other",'Collier-Dixie'!$C18:$C21,0),MATCH(K$6,'Collier-Dixie'!$H17:$S17,0)),IF(AND(COUNTIF('Dropdown Selections'!$C:$C,"="&amp;K$4)&gt;1,OR(K$5&lt;&gt;"Total", K$5&lt;&gt;"All Subcategories"),K$4=INDEX('Dropdown Selections'!$C:$D,MATCH(K$5,'Dropdown Selections'!$D:$D,0),1)),INDEX('Collier-Dixie'!$H18:$S21,MATCH("*"&amp;K$5&amp;"*",'Collier-Dixie'!$C18:$C21,0),MATCH(K$6,'Collier-Dixie'!$H17:$S17,0)),IF(OR(AND(COUNTIF('Dropdown Selections'!$C:$C,"="&amp;K$4)&gt;1,K$5="Total"),AND(K$4="Total of All Categories",K$5="All Subcategories")),SUMIF('Collier-Dixie'!$G18:$G21,"="&amp;K$4,INDEX('Collier-Dixie'!$H18:$S21,,MATCH(K$6,'Collier-Dixie'!$H17:$S17,0))),""))))))),0)</f>
        <v>0</v>
      </c>
      <c r="L18" s="31">
        <f>IFERROR(IF(OR(L$4="",L$5="",L$6=""),"",IF(OR(AND(L$4="Total of All Categories",L$5="Total"),AND( L$4&lt;&gt;"Total of All Categories",L$5="All Subcategories")),"",IF(AND(L$4="Total of All Categories",L$5="All Subcategories",L$6="All Types of Revenue"),'Collier-Dixie'!$S21,IF(AND(COUNTIF('Dropdown Selections'!$C:$C,"="&amp;L$4)=1,L$4&lt;&gt;"OTHER",L$5="Total"),INDEX('Collier-Dixie'!$H18:$S21,MATCH(L$4,'Collier-Dixie'!$G18:$G21,0),MATCH(L$6,'Collier-Dixie'!$H17:$S17,0)),IF(AND(COUNTIF('Dropdown Selections'!$C:$C,"="&amp;L$4)=1,L$4="OTHER",L$5="Total"),INDEX('Collier-Dixie'!$H18:$S21,MATCH("331900 - Federal Grant - Other",'Collier-Dixie'!$C18:$C21,0),MATCH(L$6,'Collier-Dixie'!$H17:$S17,0)),IF(AND(COUNTIF('Dropdown Selections'!$C:$C,"="&amp;L$4)&gt;1,OR(L$5&lt;&gt;"Total", L$5&lt;&gt;"All Subcategories"),L$4=INDEX('Dropdown Selections'!$C:$D,MATCH(L$5,'Dropdown Selections'!$D:$D,0),1)),INDEX('Collier-Dixie'!$H18:$S21,MATCH("*"&amp;L$5&amp;"*",'Collier-Dixie'!$C18:$C21,0),MATCH(L$6,'Collier-Dixie'!$H17:$S17,0)),IF(OR(AND(COUNTIF('Dropdown Selections'!$C:$C,"="&amp;L$4)&gt;1,L$5="Total"),AND(L$4="Total of All Categories",L$5="All Subcategories")),SUMIF('Collier-Dixie'!$G18:$G21,"="&amp;L$4,INDEX('Collier-Dixie'!$H18:$S21,,MATCH(L$6,'Collier-Dixie'!$H17:$S17,0))),""))))))),0)</f>
        <v>47067</v>
      </c>
    </row>
    <row r="19" spans="2:12" s="29" customFormat="1" ht="15.75" x14ac:dyDescent="0.25">
      <c r="B19" s="32" t="s">
        <v>118</v>
      </c>
      <c r="C19" s="31">
        <f>IFERROR(IF(OR(C$4="",C$5="",C$6=""),"",IF(OR(AND(C$4="Total of All Categories",C$5="Total"),AND( C$4&lt;&gt;"Total of All Categories",C$5="All Subcategories")),"",IF(AND(C$4="Total of All Categories",C$5="All Subcategories",C$6="All Types of Revenue"),'Marion-Nassau'!$S15,IF(AND(COUNTIF('Dropdown Selections'!$C:$C,"="&amp;C$4)=1,C$4&lt;&gt;"OTHER",C$5="Total"),INDEX('Marion-Nassau'!$H7:$S15,MATCH(C$4,'Marion-Nassau'!$G7:$G15,0),MATCH(C$6,'Marion-Nassau'!$H6:$S6,0)),IF(AND(COUNTIF('Dropdown Selections'!$C:$C,"="&amp;C$4)=1,C$4="OTHER",C$5="Total"),INDEX('Marion-Nassau'!$H7:$S15,MATCH("331900 - Federal Grant - Other",'Marion-Nassau'!$C7:$C15,0),MATCH(C$6,'Marion-Nassau'!$H6:$S6,0)),IF(AND(COUNTIF('Dropdown Selections'!$C:$C,"="&amp;C$4)&gt;1,OR(C$5&lt;&gt;"Total", C$5&lt;&gt;"All Subcategories"),C$4=INDEX('Dropdown Selections'!$C:$D,MATCH(C$5,'Dropdown Selections'!$D:$D,0),1)),INDEX('Marion-Nassau'!$H7:$S15,MATCH("*"&amp;C$5&amp;"*",'Marion-Nassau'!$C7:$C15,0),MATCH(C$6,'Marion-Nassau'!$H6:$S6,0)),IF(OR(AND(COUNTIF('Dropdown Selections'!$C:$C,"="&amp;C$4)&gt;1,C$5="Total"),AND(C$4="Total of All Categories",C$5="All Subcategories")),SUMIF('Marion-Nassau'!$G7:$G15,"="&amp;C$4,INDEX('Marion-Nassau'!$H7:$S15,,MATCH(C$6,'Marion-Nassau'!$H6:$S6,0))),""))))))),0)</f>
        <v>489926726</v>
      </c>
      <c r="D19" s="31">
        <f>IFERROR(IF(OR(D$4="",D$5="",D$6=""),"",IF(OR(AND(D$4="Total of All Categories",D$5="Total"),AND( D$4&lt;&gt;"Total of All Categories",D$5="All Subcategories")),"",IF(AND(D$4="Total of All Categories",D$5="All Subcategories",D$6="All Types of Revenue"),'Marion-Nassau'!$S15,IF(AND(COUNTIF('Dropdown Selections'!$C:$C,"="&amp;D$4)=1,D$4&lt;&gt;"OTHER",D$5="Total"),INDEX('Marion-Nassau'!$H7:$S15,MATCH(D$4,'Marion-Nassau'!$G7:$G15,0),MATCH(D$6,'Marion-Nassau'!$H6:$S6,0)),IF(AND(COUNTIF('Dropdown Selections'!$C:$C,"="&amp;D$4)=1,D$4="OTHER",D$5="Total"),INDEX('Marion-Nassau'!$H7:$S15,MATCH("331900 - Federal Grant - Other",'Marion-Nassau'!$C7:$C15,0),MATCH(D$6,'Marion-Nassau'!$H6:$S6,0)),IF(AND(COUNTIF('Dropdown Selections'!$C:$C,"="&amp;D$4)&gt;1,OR(D$5&lt;&gt;"Total", D$5&lt;&gt;"All Subcategories"),D$4=INDEX('Dropdown Selections'!$C:$D,MATCH(D$5,'Dropdown Selections'!$D:$D,0),1)),INDEX('Marion-Nassau'!$H7:$S15,MATCH("*"&amp;D$5&amp;"*",'Marion-Nassau'!$C7:$C15,0),MATCH(D$6,'Marion-Nassau'!$H6:$S6,0)),IF(OR(AND(COUNTIF('Dropdown Selections'!$C:$C,"="&amp;D$4)&gt;1,D$5="Total"),AND(D$4="Total of All Categories",D$5="All Subcategories")),SUMIF('Marion-Nassau'!$G7:$G15,"="&amp;D$4,INDEX('Marion-Nassau'!$H7:$S15,,MATCH(D$6,'Marion-Nassau'!$H6:$S6,0))),""))))))),0)</f>
        <v>3370684</v>
      </c>
      <c r="E19" s="31">
        <f>IFERROR(IF(OR(E$4="",E$5="",E$6=""),"",IF(OR(AND(E$4="Total of All Categories",E$5="Total"),AND( E$4&lt;&gt;"Total of All Categories",E$5="All Subcategories")),"",IF(AND(E$4="Total of All Categories",E$5="All Subcategories",E$6="All Types of Revenue"),'Marion-Nassau'!$S15,IF(AND(COUNTIF('Dropdown Selections'!$C:$C,"="&amp;E$4)=1,E$4&lt;&gt;"OTHER",E$5="Total"),INDEX('Marion-Nassau'!$H7:$S15,MATCH(E$4,'Marion-Nassau'!$G7:$G15,0),MATCH(E$6,'Marion-Nassau'!$H6:$S6,0)),IF(AND(COUNTIF('Dropdown Selections'!$C:$C,"="&amp;E$4)=1,E$4="OTHER",E$5="Total"),INDEX('Marion-Nassau'!$H7:$S15,MATCH("331900 - Federal Grant - Other",'Marion-Nassau'!$C7:$C15,0),MATCH(E$6,'Marion-Nassau'!$H6:$S6,0)),IF(AND(COUNTIF('Dropdown Selections'!$C:$C,"="&amp;E$4)&gt;1,OR(E$5&lt;&gt;"Total", E$5&lt;&gt;"All Subcategories"),E$4=INDEX('Dropdown Selections'!$C:$D,MATCH(E$5,'Dropdown Selections'!$D:$D,0),1)),INDEX('Marion-Nassau'!$H7:$S15,MATCH("*"&amp;E$5&amp;"*",'Marion-Nassau'!$C7:$C15,0),MATCH(E$6,'Marion-Nassau'!$H6:$S6,0)),IF(OR(AND(COUNTIF('Dropdown Selections'!$C:$C,"="&amp;E$4)&gt;1,E$5="Total"),AND(E$4="Total of All Categories",E$5="All Subcategories")),SUMIF('Marion-Nassau'!$G7:$G15,"="&amp;E$4,INDEX('Marion-Nassau'!$H7:$S15,,MATCH(E$6,'Marion-Nassau'!$H6:$S6,0))),""))))))),0)</f>
        <v>12147987</v>
      </c>
      <c r="F19" s="31">
        <f>IFERROR(IF(OR(F$4="",F$5="",F$6=""),"",IF(OR(AND(F$4="Total of All Categories",F$5="Total"),AND( F$4&lt;&gt;"Total of All Categories",F$5="All Subcategories")),"",IF(AND(F$4="Total of All Categories",F$5="All Subcategories",F$6="All Types of Revenue"),'Marion-Nassau'!$S15,IF(AND(COUNTIF('Dropdown Selections'!$C:$C,"="&amp;F$4)=1,F$4&lt;&gt;"OTHER",F$5="Total"),INDEX('Marion-Nassau'!$H7:$S15,MATCH(F$4,'Marion-Nassau'!$G7:$G15,0),MATCH(F$6,'Marion-Nassau'!$H6:$S6,0)),IF(AND(COUNTIF('Dropdown Selections'!$C:$C,"="&amp;F$4)=1,F$4="OTHER",F$5="Total"),INDEX('Marion-Nassau'!$H7:$S15,MATCH("331900 - Federal Grant - Other",'Marion-Nassau'!$C7:$C15,0),MATCH(F$6,'Marion-Nassau'!$H6:$S6,0)),IF(AND(COUNTIF('Dropdown Selections'!$C:$C,"="&amp;F$4)&gt;1,OR(F$5&lt;&gt;"Total", F$5&lt;&gt;"All Subcategories"),F$4=INDEX('Dropdown Selections'!$C:$D,MATCH(F$5,'Dropdown Selections'!$D:$D,0),1)),INDEX('Marion-Nassau'!$H7:$S15,MATCH("*"&amp;F$5&amp;"*",'Marion-Nassau'!$C7:$C15,0),MATCH(F$6,'Marion-Nassau'!$H6:$S6,0)),IF(OR(AND(COUNTIF('Dropdown Selections'!$C:$C,"="&amp;F$4)&gt;1,F$5="Total"),AND(F$4="Total of All Categories",F$5="All Subcategories")),SUMIF('Marion-Nassau'!$G7:$G15,"="&amp;F$4,INDEX('Marion-Nassau'!$H7:$S15,,MATCH(F$6,'Marion-Nassau'!$H6:$S6,0))),""))))))),0)</f>
        <v>1421199</v>
      </c>
      <c r="G19" s="31">
        <f>IFERROR(IF(OR(G$4="",G$5="",G$6=""),"",IF(OR(AND(G$4="Total of All Categories",G$5="Total"),AND( G$4&lt;&gt;"Total of All Categories",G$5="All Subcategories")),"",IF(AND(G$4="Total of All Categories",G$5="All Subcategories",G$6="All Types of Revenue"),'Marion-Nassau'!$S15,IF(AND(COUNTIF('Dropdown Selections'!$C:$C,"="&amp;G$4)=1,G$4&lt;&gt;"OTHER",G$5="Total"),INDEX('Marion-Nassau'!$H7:$S15,MATCH(G$4,'Marion-Nassau'!$G7:$G15,0),MATCH(G$6,'Marion-Nassau'!$H6:$S6,0)),IF(AND(COUNTIF('Dropdown Selections'!$C:$C,"="&amp;G$4)=1,G$4="OTHER",G$5="Total"),INDEX('Marion-Nassau'!$H7:$S15,MATCH("331900 - Federal Grant - Other",'Marion-Nassau'!$C7:$C15,0),MATCH(G$6,'Marion-Nassau'!$H6:$S6,0)),IF(AND(COUNTIF('Dropdown Selections'!$C:$C,"="&amp;G$4)&gt;1,OR(G$5&lt;&gt;"Total", G$5&lt;&gt;"All Subcategories"),G$4=INDEX('Dropdown Selections'!$C:$D,MATCH(G$5,'Dropdown Selections'!$D:$D,0),1)),INDEX('Marion-Nassau'!$H7:$S15,MATCH("*"&amp;G$5&amp;"*",'Marion-Nassau'!$C7:$C15,0),MATCH(G$6,'Marion-Nassau'!$H6:$S6,0)),IF(OR(AND(COUNTIF('Dropdown Selections'!$C:$C,"="&amp;G$4)&gt;1,G$5="Total"),AND(G$4="Total of All Categories",G$5="All Subcategories")),SUMIF('Marion-Nassau'!$G7:$G15,"="&amp;G$4,INDEX('Marion-Nassau'!$H7:$S15,,MATCH(G$6,'Marion-Nassau'!$H6:$S6,0))),""))))))),0)</f>
        <v>94454421</v>
      </c>
      <c r="H19" s="31">
        <f>IFERROR(IF(OR(H$4="",H$5="",H$6=""),"",IF(OR(AND(H$4="Total of All Categories",H$5="Total"),AND( H$4&lt;&gt;"Total of All Categories",H$5="All Subcategories")),"",IF(AND(H$4="Total of All Categories",H$5="All Subcategories",H$6="All Types of Revenue"),'Marion-Nassau'!$S15,IF(AND(COUNTIF('Dropdown Selections'!$C:$C,"="&amp;H$4)=1,H$4&lt;&gt;"OTHER",H$5="Total"),INDEX('Marion-Nassau'!$H7:$S15,MATCH(H$4,'Marion-Nassau'!$G7:$G15,0),MATCH(H$6,'Marion-Nassau'!$H6:$S6,0)),IF(AND(COUNTIF('Dropdown Selections'!$C:$C,"="&amp;H$4)=1,H$4="OTHER",H$5="Total"),INDEX('Marion-Nassau'!$H7:$S15,MATCH("331900 - Federal Grant - Other",'Marion-Nassau'!$C7:$C15,0),MATCH(H$6,'Marion-Nassau'!$H6:$S6,0)),IF(AND(COUNTIF('Dropdown Selections'!$C:$C,"="&amp;H$4)&gt;1,OR(H$5&lt;&gt;"Total", H$5&lt;&gt;"All Subcategories"),H$4=INDEX('Dropdown Selections'!$C:$D,MATCH(H$5,'Dropdown Selections'!$D:$D,0),1)),INDEX('Marion-Nassau'!$H7:$S15,MATCH("*"&amp;H$5&amp;"*",'Marion-Nassau'!$C7:$C15,0),MATCH(H$6,'Marion-Nassau'!$H6:$S6,0)),IF(OR(AND(COUNTIF('Dropdown Selections'!$C:$C,"="&amp;H$4)&gt;1,H$5="Total"),AND(H$4="Total of All Categories",H$5="All Subcategories")),SUMIF('Marion-Nassau'!$G7:$G15,"="&amp;H$4,INDEX('Marion-Nassau'!$H7:$S15,,MATCH(H$6,'Marion-Nassau'!$H6:$S6,0))),""))))))),0)</f>
        <v>238988674</v>
      </c>
      <c r="I19" s="31">
        <f>IFERROR(IF(OR(I$4="",I$5="",I$6=""),"",IF(OR(AND(I$4="Total of All Categories",I$5="Total"),AND( I$4&lt;&gt;"Total of All Categories",I$5="All Subcategories")),"",IF(AND(I$4="Total of All Categories",I$5="All Subcategories",I$6="All Types of Revenue"),'Marion-Nassau'!$S15,IF(AND(COUNTIF('Dropdown Selections'!$C:$C,"="&amp;I$4)=1,I$4&lt;&gt;"OTHER",I$5="Total"),INDEX('Marion-Nassau'!$H7:$S15,MATCH(I$4,'Marion-Nassau'!$G7:$G15,0),MATCH(I$6,'Marion-Nassau'!$H6:$S6,0)),IF(AND(COUNTIF('Dropdown Selections'!$C:$C,"="&amp;I$4)=1,I$4="OTHER",I$5="Total"),INDEX('Marion-Nassau'!$H7:$S15,MATCH("331900 - Federal Grant - Other",'Marion-Nassau'!$C7:$C15,0),MATCH(I$6,'Marion-Nassau'!$H6:$S6,0)),IF(AND(COUNTIF('Dropdown Selections'!$C:$C,"="&amp;I$4)&gt;1,OR(I$5&lt;&gt;"Total", I$5&lt;&gt;"All Subcategories"),I$4=INDEX('Dropdown Selections'!$C:$D,MATCH(I$5,'Dropdown Selections'!$D:$D,0),1)),INDEX('Marion-Nassau'!$H7:$S15,MATCH("*"&amp;I$5&amp;"*",'Marion-Nassau'!$C7:$C15,0),MATCH(I$6,'Marion-Nassau'!$H6:$S6,0)),IF(OR(AND(COUNTIF('Dropdown Selections'!$C:$C,"="&amp;I$4)&gt;1,I$5="Total"),AND(I$4="Total of All Categories",I$5="All Subcategories")),SUMIF('Marion-Nassau'!$G7:$G15,"="&amp;I$4,INDEX('Marion-Nassau'!$H7:$S15,,MATCH(I$6,'Marion-Nassau'!$H6:$S6,0))),""))))))),0)</f>
        <v>136316445</v>
      </c>
      <c r="J19" s="31">
        <f>IFERROR(IF(OR(J$4="",J$5="",J$6=""),"",IF(OR(AND(J$4="Total of All Categories",J$5="Total"),AND( J$4&lt;&gt;"Total of All Categories",J$5="All Subcategories")),"",IF(AND(J$4="Total of All Categories",J$5="All Subcategories",J$6="All Types of Revenue"),'Marion-Nassau'!$S15,IF(AND(COUNTIF('Dropdown Selections'!$C:$C,"="&amp;J$4)=1,J$4&lt;&gt;"OTHER",J$5="Total"),INDEX('Marion-Nassau'!$H7:$S15,MATCH(J$4,'Marion-Nassau'!$G7:$G15,0),MATCH(J$6,'Marion-Nassau'!$H6:$S6,0)),IF(AND(COUNTIF('Dropdown Selections'!$C:$C,"="&amp;J$4)=1,J$4="OTHER",J$5="Total"),INDEX('Marion-Nassau'!$H7:$S15,MATCH("331900 - Federal Grant - Other",'Marion-Nassau'!$C7:$C15,0),MATCH(J$6,'Marion-Nassau'!$H6:$S6,0)),IF(AND(COUNTIF('Dropdown Selections'!$C:$C,"="&amp;J$4)&gt;1,OR(J$5&lt;&gt;"Total", J$5&lt;&gt;"All Subcategories"),J$4=INDEX('Dropdown Selections'!$C:$D,MATCH(J$5,'Dropdown Selections'!$D:$D,0),1)),INDEX('Marion-Nassau'!$H7:$S15,MATCH("*"&amp;J$5&amp;"*",'Marion-Nassau'!$C7:$C15,0),MATCH(J$6,'Marion-Nassau'!$H6:$S6,0)),IF(OR(AND(COUNTIF('Dropdown Selections'!$C:$C,"="&amp;J$4)&gt;1,J$5="Total"),AND(J$4="Total of All Categories",J$5="All Subcategories")),SUMIF('Marion-Nassau'!$G7:$G15,"="&amp;J$4,INDEX('Marion-Nassau'!$H7:$S15,,MATCH(J$6,'Marion-Nassau'!$H6:$S6,0))),""))))))),0)</f>
        <v>50902</v>
      </c>
      <c r="K19" s="31">
        <f>IFERROR(IF(OR(K$4="",K$5="",K$6=""),"",IF(OR(AND(K$4="Total of All Categories",K$5="Total"),AND( K$4&lt;&gt;"Total of All Categories",K$5="All Subcategories")),"",IF(AND(K$4="Total of All Categories",K$5="All Subcategories",K$6="All Types of Revenue"),'Marion-Nassau'!$S15,IF(AND(COUNTIF('Dropdown Selections'!$C:$C,"="&amp;K$4)=1,K$4&lt;&gt;"OTHER",K$5="Total"),INDEX('Marion-Nassau'!$H7:$S15,MATCH(K$4,'Marion-Nassau'!$G7:$G15,0),MATCH(K$6,'Marion-Nassau'!$H6:$S6,0)),IF(AND(COUNTIF('Dropdown Selections'!$C:$C,"="&amp;K$4)=1,K$4="OTHER",K$5="Total"),INDEX('Marion-Nassau'!$H7:$S15,MATCH("331900 - Federal Grant - Other",'Marion-Nassau'!$C7:$C15,0),MATCH(K$6,'Marion-Nassau'!$H6:$S6,0)),IF(AND(COUNTIF('Dropdown Selections'!$C:$C,"="&amp;K$4)&gt;1,OR(K$5&lt;&gt;"Total", K$5&lt;&gt;"All Subcategories"),K$4=INDEX('Dropdown Selections'!$C:$D,MATCH(K$5,'Dropdown Selections'!$D:$D,0),1)),INDEX('Marion-Nassau'!$H7:$S15,MATCH("*"&amp;K$5&amp;"*",'Marion-Nassau'!$C7:$C15,0),MATCH(K$6,'Marion-Nassau'!$H6:$S6,0)),IF(OR(AND(COUNTIF('Dropdown Selections'!$C:$C,"="&amp;K$4)&gt;1,K$5="Total"),AND(K$4="Total of All Categories",K$5="All Subcategories")),SUMIF('Marion-Nassau'!$G7:$G15,"="&amp;K$4,INDEX('Marion-Nassau'!$H7:$S15,,MATCH(K$6,'Marion-Nassau'!$H6:$S6,0))),""))))))),0)</f>
        <v>0</v>
      </c>
      <c r="L19" s="31">
        <f>IFERROR(IF(OR(L$4="",L$5="",L$6=""),"",IF(OR(AND(L$4="Total of All Categories",L$5="Total"),AND( L$4&lt;&gt;"Total of All Categories",L$5="All Subcategories")),"",IF(AND(L$4="Total of All Categories",L$5="All Subcategories",L$6="All Types of Revenue"),'Marion-Nassau'!$S15,IF(AND(COUNTIF('Dropdown Selections'!$C:$C,"="&amp;L$4)=1,L$4&lt;&gt;"OTHER",L$5="Total"),INDEX('Marion-Nassau'!$H7:$S15,MATCH(L$4,'Marion-Nassau'!$G7:$G15,0),MATCH(L$6,'Marion-Nassau'!$H6:$S6,0)),IF(AND(COUNTIF('Dropdown Selections'!$C:$C,"="&amp;L$4)=1,L$4="OTHER",L$5="Total"),INDEX('Marion-Nassau'!$H7:$S15,MATCH("331900 - Federal Grant - Other",'Marion-Nassau'!$C7:$C15,0),MATCH(L$6,'Marion-Nassau'!$H6:$S6,0)),IF(AND(COUNTIF('Dropdown Selections'!$C:$C,"="&amp;L$4)&gt;1,OR(L$5&lt;&gt;"Total", L$5&lt;&gt;"All Subcategories"),L$4=INDEX('Dropdown Selections'!$C:$D,MATCH(L$5,'Dropdown Selections'!$D:$D,0),1)),INDEX('Marion-Nassau'!$H7:$S15,MATCH("*"&amp;L$5&amp;"*",'Marion-Nassau'!$C7:$C15,0),MATCH(L$6,'Marion-Nassau'!$H6:$S6,0)),IF(OR(AND(COUNTIF('Dropdown Selections'!$C:$C,"="&amp;L$4)&gt;1,L$5="Total"),AND(L$4="Total of All Categories",L$5="All Subcategories")),SUMIF('Marion-Nassau'!$G7:$G15,"="&amp;L$4,INDEX('Marion-Nassau'!$H7:$S15,,MATCH(L$6,'Marion-Nassau'!$H6:$S6,0))),""))))))),0)</f>
        <v>3176414</v>
      </c>
    </row>
    <row r="20" spans="2:12" s="29" customFormat="1" ht="15.75" x14ac:dyDescent="0.25">
      <c r="B20" s="32" t="s">
        <v>119</v>
      </c>
      <c r="C20" s="31">
        <f>IFERROR(IF(OR(C$4="",C$5="",C$6=""),"",IF(OR(AND(C$4="Total of All Categories",C$5="Total"),AND( C$4&lt;&gt;"Total of All Categories",C$5="All Subcategories")),"",IF(AND(C$4="Total of All Categories",C$5="All Subcategories",C$6="All Types of Revenue"),'Collier-Dixie'!$S34,IF(AND(COUNTIF('Dropdown Selections'!$C:$C,"="&amp;C$4)=1,C$4&lt;&gt;"OTHER",C$5="Total"),INDEX('Collier-Dixie'!$H24:$S34,MATCH(C$4,'Collier-Dixie'!$G24:$G34,0),MATCH(C$6,'Collier-Dixie'!$H23:$S23,0)),IF(AND(COUNTIF('Dropdown Selections'!$C:$C,"="&amp;C$4)=1,C$4="OTHER",C$5="Total"),INDEX('Collier-Dixie'!$H24:$S34,MATCH("331900 - Federal Grant - Other",'Collier-Dixie'!$C24:$C34,0),MATCH(C$6,'Collier-Dixie'!$H23:$S23,0)),IF(AND(COUNTIF('Dropdown Selections'!$C:$C,"="&amp;C$4)&gt;1,OR(C$5&lt;&gt;"Total", C$5&lt;&gt;"All Subcategories"),C$4=INDEX('Dropdown Selections'!$C:$D,MATCH(C$5,'Dropdown Selections'!$D:$D,0),1)),INDEX('Collier-Dixie'!$H24:$S34,MATCH("*"&amp;C$5&amp;"*",'Collier-Dixie'!$C24:$C34,0),MATCH(C$6,'Collier-Dixie'!$H23:$S23,0)),IF(OR(AND(COUNTIF('Dropdown Selections'!$C:$C,"="&amp;C$4)&gt;1,C$5="Total"),AND(C$4="Total of All Categories",C$5="All Subcategories")),SUMIF('Collier-Dixie'!$G24:$G34,"="&amp;C$4,INDEX('Collier-Dixie'!$H24:$S34,,MATCH(C$6,'Collier-Dixie'!$H23:$S23,0))),""))))))),0)</f>
        <v>974640</v>
      </c>
      <c r="D20" s="31">
        <f>IFERROR(IF(OR(D$4="",D$5="",D$6=""),"",IF(OR(AND(D$4="Total of All Categories",D$5="Total"),AND( D$4&lt;&gt;"Total of All Categories",D$5="All Subcategories")),"",IF(AND(D$4="Total of All Categories",D$5="All Subcategories",D$6="All Types of Revenue"),'Collier-Dixie'!$S34,IF(AND(COUNTIF('Dropdown Selections'!$C:$C,"="&amp;D$4)=1,D$4&lt;&gt;"OTHER",D$5="Total"),INDEX('Collier-Dixie'!$H24:$S34,MATCH(D$4,'Collier-Dixie'!$G24:$G34,0),MATCH(D$6,'Collier-Dixie'!$H23:$S23,0)),IF(AND(COUNTIF('Dropdown Selections'!$C:$C,"="&amp;D$4)=1,D$4="OTHER",D$5="Total"),INDEX('Collier-Dixie'!$H24:$S34,MATCH("331900 - Federal Grant - Other",'Collier-Dixie'!$C24:$C34,0),MATCH(D$6,'Collier-Dixie'!$H23:$S23,0)),IF(AND(COUNTIF('Dropdown Selections'!$C:$C,"="&amp;D$4)&gt;1,OR(D$5&lt;&gt;"Total", D$5&lt;&gt;"All Subcategories"),D$4=INDEX('Dropdown Selections'!$C:$D,MATCH(D$5,'Dropdown Selections'!$D:$D,0),1)),INDEX('Collier-Dixie'!$H24:$S34,MATCH("*"&amp;D$5&amp;"*",'Collier-Dixie'!$C24:$C34,0),MATCH(D$6,'Collier-Dixie'!$H23:$S23,0)),IF(OR(AND(COUNTIF('Dropdown Selections'!$C:$C,"="&amp;D$4)&gt;1,D$5="Total"),AND(D$4="Total of All Categories",D$5="All Subcategories")),SUMIF('Collier-Dixie'!$G24:$G34,"="&amp;D$4,INDEX('Collier-Dixie'!$H24:$S34,,MATCH(D$6,'Collier-Dixie'!$H23:$S23,0))),""))))))),0)</f>
        <v>0</v>
      </c>
      <c r="E20" s="31">
        <f>IFERROR(IF(OR(E$4="",E$5="",E$6=""),"",IF(OR(AND(E$4="Total of All Categories",E$5="Total"),AND( E$4&lt;&gt;"Total of All Categories",E$5="All Subcategories")),"",IF(AND(E$4="Total of All Categories",E$5="All Subcategories",E$6="All Types of Revenue"),'Collier-Dixie'!$S34,IF(AND(COUNTIF('Dropdown Selections'!$C:$C,"="&amp;E$4)=1,E$4&lt;&gt;"OTHER",E$5="Total"),INDEX('Collier-Dixie'!$H24:$S34,MATCH(E$4,'Collier-Dixie'!$G24:$G34,0),MATCH(E$6,'Collier-Dixie'!$H23:$S23,0)),IF(AND(COUNTIF('Dropdown Selections'!$C:$C,"="&amp;E$4)=1,E$4="OTHER",E$5="Total"),INDEX('Collier-Dixie'!$H24:$S34,MATCH("331900 - Federal Grant - Other",'Collier-Dixie'!$C24:$C34,0),MATCH(E$6,'Collier-Dixie'!$H23:$S23,0)),IF(AND(COUNTIF('Dropdown Selections'!$C:$C,"="&amp;E$4)&gt;1,OR(E$5&lt;&gt;"Total", E$5&lt;&gt;"All Subcategories"),E$4=INDEX('Dropdown Selections'!$C:$D,MATCH(E$5,'Dropdown Selections'!$D:$D,0),1)),INDEX('Collier-Dixie'!$H24:$S34,MATCH("*"&amp;E$5&amp;"*",'Collier-Dixie'!$C24:$C34,0),MATCH(E$6,'Collier-Dixie'!$H23:$S23,0)),IF(OR(AND(COUNTIF('Dropdown Selections'!$C:$C,"="&amp;E$4)&gt;1,E$5="Total"),AND(E$4="Total of All Categories",E$5="All Subcategories")),SUMIF('Collier-Dixie'!$G24:$G34,"="&amp;E$4,INDEX('Collier-Dixie'!$H24:$S34,,MATCH(E$6,'Collier-Dixie'!$H23:$S23,0))),""))))))),0)</f>
        <v>143656</v>
      </c>
      <c r="F20" s="31">
        <f>IFERROR(IF(OR(F$4="",F$5="",F$6=""),"",IF(OR(AND(F$4="Total of All Categories",F$5="Total"),AND( F$4&lt;&gt;"Total of All Categories",F$5="All Subcategories")),"",IF(AND(F$4="Total of All Categories",F$5="All Subcategories",F$6="All Types of Revenue"),'Collier-Dixie'!$S34,IF(AND(COUNTIF('Dropdown Selections'!$C:$C,"="&amp;F$4)=1,F$4&lt;&gt;"OTHER",F$5="Total"),INDEX('Collier-Dixie'!$H24:$S34,MATCH(F$4,'Collier-Dixie'!$G24:$G34,0),MATCH(F$6,'Collier-Dixie'!$H23:$S23,0)),IF(AND(COUNTIF('Dropdown Selections'!$C:$C,"="&amp;F$4)=1,F$4="OTHER",F$5="Total"),INDEX('Collier-Dixie'!$H24:$S34,MATCH("331900 - Federal Grant - Other",'Collier-Dixie'!$C24:$C34,0),MATCH(F$6,'Collier-Dixie'!$H23:$S23,0)),IF(AND(COUNTIF('Dropdown Selections'!$C:$C,"="&amp;F$4)&gt;1,OR(F$5&lt;&gt;"Total", F$5&lt;&gt;"All Subcategories"),F$4=INDEX('Dropdown Selections'!$C:$D,MATCH(F$5,'Dropdown Selections'!$D:$D,0),1)),INDEX('Collier-Dixie'!$H24:$S34,MATCH("*"&amp;F$5&amp;"*",'Collier-Dixie'!$C24:$C34,0),MATCH(F$6,'Collier-Dixie'!$H23:$S23,0)),IF(OR(AND(COUNTIF('Dropdown Selections'!$C:$C,"="&amp;F$4)&gt;1,F$5="Total"),AND(F$4="Total of All Categories",F$5="All Subcategories")),SUMIF('Collier-Dixie'!$G24:$G34,"="&amp;F$4,INDEX('Collier-Dixie'!$H24:$S34,,MATCH(F$6,'Collier-Dixie'!$H23:$S23,0))),""))))))),0)</f>
        <v>296096</v>
      </c>
      <c r="G20" s="31">
        <f>IFERROR(IF(OR(G$4="",G$5="",G$6=""),"",IF(OR(AND(G$4="Total of All Categories",G$5="Total"),AND( G$4&lt;&gt;"Total of All Categories",G$5="All Subcategories")),"",IF(AND(G$4="Total of All Categories",G$5="All Subcategories",G$6="All Types of Revenue"),'Collier-Dixie'!$S34,IF(AND(COUNTIF('Dropdown Selections'!$C:$C,"="&amp;G$4)=1,G$4&lt;&gt;"OTHER",G$5="Total"),INDEX('Collier-Dixie'!$H24:$S34,MATCH(G$4,'Collier-Dixie'!$G24:$G34,0),MATCH(G$6,'Collier-Dixie'!$H23:$S23,0)),IF(AND(COUNTIF('Dropdown Selections'!$C:$C,"="&amp;G$4)=1,G$4="OTHER",G$5="Total"),INDEX('Collier-Dixie'!$H24:$S34,MATCH("331900 - Federal Grant - Other",'Collier-Dixie'!$C24:$C34,0),MATCH(G$6,'Collier-Dixie'!$H23:$S23,0)),IF(AND(COUNTIF('Dropdown Selections'!$C:$C,"="&amp;G$4)&gt;1,OR(G$5&lt;&gt;"Total", G$5&lt;&gt;"All Subcategories"),G$4=INDEX('Dropdown Selections'!$C:$D,MATCH(G$5,'Dropdown Selections'!$D:$D,0),1)),INDEX('Collier-Dixie'!$H24:$S34,MATCH("*"&amp;G$5&amp;"*",'Collier-Dixie'!$C24:$C34,0),MATCH(G$6,'Collier-Dixie'!$H23:$S23,0)),IF(OR(AND(COUNTIF('Dropdown Selections'!$C:$C,"="&amp;G$4)&gt;1,G$5="Total"),AND(G$4="Total of All Categories",G$5="All Subcategories")),SUMIF('Collier-Dixie'!$G24:$G34,"="&amp;G$4,INDEX('Collier-Dixie'!$H24:$S34,,MATCH(G$6,'Collier-Dixie'!$H23:$S23,0))),""))))))),0)</f>
        <v>205635</v>
      </c>
      <c r="H20" s="31">
        <f>IFERROR(IF(OR(H$4="",H$5="",H$6=""),"",IF(OR(AND(H$4="Total of All Categories",H$5="Total"),AND( H$4&lt;&gt;"Total of All Categories",H$5="All Subcategories")),"",IF(AND(H$4="Total of All Categories",H$5="All Subcategories",H$6="All Types of Revenue"),'Collier-Dixie'!$S34,IF(AND(COUNTIF('Dropdown Selections'!$C:$C,"="&amp;H$4)=1,H$4&lt;&gt;"OTHER",H$5="Total"),INDEX('Collier-Dixie'!$H24:$S34,MATCH(H$4,'Collier-Dixie'!$G24:$G34,0),MATCH(H$6,'Collier-Dixie'!$H23:$S23,0)),IF(AND(COUNTIF('Dropdown Selections'!$C:$C,"="&amp;H$4)=1,H$4="OTHER",H$5="Total"),INDEX('Collier-Dixie'!$H24:$S34,MATCH("331900 - Federal Grant - Other",'Collier-Dixie'!$C24:$C34,0),MATCH(H$6,'Collier-Dixie'!$H23:$S23,0)),IF(AND(COUNTIF('Dropdown Selections'!$C:$C,"="&amp;H$4)&gt;1,OR(H$5&lt;&gt;"Total", H$5&lt;&gt;"All Subcategories"),H$4=INDEX('Dropdown Selections'!$C:$D,MATCH(H$5,'Dropdown Selections'!$D:$D,0),1)),INDEX('Collier-Dixie'!$H24:$S34,MATCH("*"&amp;H$5&amp;"*",'Collier-Dixie'!$C24:$C34,0),MATCH(H$6,'Collier-Dixie'!$H23:$S23,0)),IF(OR(AND(COUNTIF('Dropdown Selections'!$C:$C,"="&amp;H$4)&gt;1,H$5="Total"),AND(H$4="Total of All Categories",H$5="All Subcategories")),SUMIF('Collier-Dixie'!$G24:$G34,"="&amp;H$4,INDEX('Collier-Dixie'!$H24:$S34,,MATCH(H$6,'Collier-Dixie'!$H23:$S23,0))),""))))))),0)</f>
        <v>0</v>
      </c>
      <c r="I20" s="31">
        <f>IFERROR(IF(OR(I$4="",I$5="",I$6=""),"",IF(OR(AND(I$4="Total of All Categories",I$5="Total"),AND( I$4&lt;&gt;"Total of All Categories",I$5="All Subcategories")),"",IF(AND(I$4="Total of All Categories",I$5="All Subcategories",I$6="All Types of Revenue"),'Collier-Dixie'!$S34,IF(AND(COUNTIF('Dropdown Selections'!$C:$C,"="&amp;I$4)=1,I$4&lt;&gt;"OTHER",I$5="Total"),INDEX('Collier-Dixie'!$H24:$S34,MATCH(I$4,'Collier-Dixie'!$G24:$G34,0),MATCH(I$6,'Collier-Dixie'!$H23:$S23,0)),IF(AND(COUNTIF('Dropdown Selections'!$C:$C,"="&amp;I$4)=1,I$4="OTHER",I$5="Total"),INDEX('Collier-Dixie'!$H24:$S34,MATCH("331900 - Federal Grant - Other",'Collier-Dixie'!$C24:$C34,0),MATCH(I$6,'Collier-Dixie'!$H23:$S23,0)),IF(AND(COUNTIF('Dropdown Selections'!$C:$C,"="&amp;I$4)&gt;1,OR(I$5&lt;&gt;"Total", I$5&lt;&gt;"All Subcategories"),I$4=INDEX('Dropdown Selections'!$C:$D,MATCH(I$5,'Dropdown Selections'!$D:$D,0),1)),INDEX('Collier-Dixie'!$H24:$S34,MATCH("*"&amp;I$5&amp;"*",'Collier-Dixie'!$C24:$C34,0),MATCH(I$6,'Collier-Dixie'!$H23:$S23,0)),IF(OR(AND(COUNTIF('Dropdown Selections'!$C:$C,"="&amp;I$4)&gt;1,I$5="Total"),AND(I$4="Total of All Categories",I$5="All Subcategories")),SUMIF('Collier-Dixie'!$G24:$G34,"="&amp;I$4,INDEX('Collier-Dixie'!$H24:$S34,,MATCH(I$6,'Collier-Dixie'!$H23:$S23,0))),""))))))),0)</f>
        <v>329253</v>
      </c>
      <c r="J20" s="31">
        <f>IFERROR(IF(OR(J$4="",J$5="",J$6=""),"",IF(OR(AND(J$4="Total of All Categories",J$5="Total"),AND( J$4&lt;&gt;"Total of All Categories",J$5="All Subcategories")),"",IF(AND(J$4="Total of All Categories",J$5="All Subcategories",J$6="All Types of Revenue"),'Collier-Dixie'!$S34,IF(AND(COUNTIF('Dropdown Selections'!$C:$C,"="&amp;J$4)=1,J$4&lt;&gt;"OTHER",J$5="Total"),INDEX('Collier-Dixie'!$H24:$S34,MATCH(J$4,'Collier-Dixie'!$G24:$G34,0),MATCH(J$6,'Collier-Dixie'!$H23:$S23,0)),IF(AND(COUNTIF('Dropdown Selections'!$C:$C,"="&amp;J$4)=1,J$4="OTHER",J$5="Total"),INDEX('Collier-Dixie'!$H24:$S34,MATCH("331900 - Federal Grant - Other",'Collier-Dixie'!$C24:$C34,0),MATCH(J$6,'Collier-Dixie'!$H23:$S23,0)),IF(AND(COUNTIF('Dropdown Selections'!$C:$C,"="&amp;J$4)&gt;1,OR(J$5&lt;&gt;"Total", J$5&lt;&gt;"All Subcategories"),J$4=INDEX('Dropdown Selections'!$C:$D,MATCH(J$5,'Dropdown Selections'!$D:$D,0),1)),INDEX('Collier-Dixie'!$H24:$S34,MATCH("*"&amp;J$5&amp;"*",'Collier-Dixie'!$C24:$C34,0),MATCH(J$6,'Collier-Dixie'!$H23:$S23,0)),IF(OR(AND(COUNTIF('Dropdown Selections'!$C:$C,"="&amp;J$4)&gt;1,J$5="Total"),AND(J$4="Total of All Categories",J$5="All Subcategories")),SUMIF('Collier-Dixie'!$G24:$G34,"="&amp;J$4,INDEX('Collier-Dixie'!$H24:$S34,,MATCH(J$6,'Collier-Dixie'!$H23:$S23,0))),""))))))),0)</f>
        <v>0</v>
      </c>
      <c r="K20" s="31">
        <f>IFERROR(IF(OR(K$4="",K$5="",K$6=""),"",IF(OR(AND(K$4="Total of All Categories",K$5="Total"),AND( K$4&lt;&gt;"Total of All Categories",K$5="All Subcategories")),"",IF(AND(K$4="Total of All Categories",K$5="All Subcategories",K$6="All Types of Revenue"),'Collier-Dixie'!$S34,IF(AND(COUNTIF('Dropdown Selections'!$C:$C,"="&amp;K$4)=1,K$4&lt;&gt;"OTHER",K$5="Total"),INDEX('Collier-Dixie'!$H24:$S34,MATCH(K$4,'Collier-Dixie'!$G24:$G34,0),MATCH(K$6,'Collier-Dixie'!$H23:$S23,0)),IF(AND(COUNTIF('Dropdown Selections'!$C:$C,"="&amp;K$4)=1,K$4="OTHER",K$5="Total"),INDEX('Collier-Dixie'!$H24:$S34,MATCH("331900 - Federal Grant - Other",'Collier-Dixie'!$C24:$C34,0),MATCH(K$6,'Collier-Dixie'!$H23:$S23,0)),IF(AND(COUNTIF('Dropdown Selections'!$C:$C,"="&amp;K$4)&gt;1,OR(K$5&lt;&gt;"Total", K$5&lt;&gt;"All Subcategories"),K$4=INDEX('Dropdown Selections'!$C:$D,MATCH(K$5,'Dropdown Selections'!$D:$D,0),1)),INDEX('Collier-Dixie'!$H24:$S34,MATCH("*"&amp;K$5&amp;"*",'Collier-Dixie'!$C24:$C34,0),MATCH(K$6,'Collier-Dixie'!$H23:$S23,0)),IF(OR(AND(COUNTIF('Dropdown Selections'!$C:$C,"="&amp;K$4)&gt;1,K$5="Total"),AND(K$4="Total of All Categories",K$5="All Subcategories")),SUMIF('Collier-Dixie'!$G24:$G34,"="&amp;K$4,INDEX('Collier-Dixie'!$H24:$S34,,MATCH(K$6,'Collier-Dixie'!$H23:$S23,0))),""))))))),0)</f>
        <v>0</v>
      </c>
      <c r="L20" s="31">
        <f>IFERROR(IF(OR(L$4="",L$5="",L$6=""),"",IF(OR(AND(L$4="Total of All Categories",L$5="Total"),AND( L$4&lt;&gt;"Total of All Categories",L$5="All Subcategories")),"",IF(AND(L$4="Total of All Categories",L$5="All Subcategories",L$6="All Types of Revenue"),'Collier-Dixie'!$S34,IF(AND(COUNTIF('Dropdown Selections'!$C:$C,"="&amp;L$4)=1,L$4&lt;&gt;"OTHER",L$5="Total"),INDEX('Collier-Dixie'!$H24:$S34,MATCH(L$4,'Collier-Dixie'!$G24:$G34,0),MATCH(L$6,'Collier-Dixie'!$H23:$S23,0)),IF(AND(COUNTIF('Dropdown Selections'!$C:$C,"="&amp;L$4)=1,L$4="OTHER",L$5="Total"),INDEX('Collier-Dixie'!$H24:$S34,MATCH("331900 - Federal Grant - Other",'Collier-Dixie'!$C24:$C34,0),MATCH(L$6,'Collier-Dixie'!$H23:$S23,0)),IF(AND(COUNTIF('Dropdown Selections'!$C:$C,"="&amp;L$4)&gt;1,OR(L$5&lt;&gt;"Total", L$5&lt;&gt;"All Subcategories"),L$4=INDEX('Dropdown Selections'!$C:$D,MATCH(L$5,'Dropdown Selections'!$D:$D,0),1)),INDEX('Collier-Dixie'!$H24:$S34,MATCH("*"&amp;L$5&amp;"*",'Collier-Dixie'!$C24:$C34,0),MATCH(L$6,'Collier-Dixie'!$H23:$S23,0)),IF(OR(AND(COUNTIF('Dropdown Selections'!$C:$C,"="&amp;L$4)&gt;1,L$5="Total"),AND(L$4="Total of All Categories",L$5="All Subcategories")),SUMIF('Collier-Dixie'!$G24:$G34,"="&amp;L$4,INDEX('Collier-Dixie'!$H24:$S34,,MATCH(L$6,'Collier-Dixie'!$H23:$S23,0))),""))))))),0)</f>
        <v>0</v>
      </c>
    </row>
    <row r="21" spans="2:12" s="29" customFormat="1" ht="15.75" x14ac:dyDescent="0.25">
      <c r="B21" s="32" t="s">
        <v>120</v>
      </c>
      <c r="C21" s="31">
        <f>IFERROR(IF(OR(C$4="",C$5="",C$6=""),"",IF(OR(AND(C$4="Total of All Categories",C$5="Total"),AND( C$4&lt;&gt;"Total of All Categories",C$5="All Subcategories")),"",IF(AND(C$4="Total of All Categories",C$5="All Subcategories",C$6="All Types of Revenue"),'Collier-Dixie'!$S43,IF(AND(COUNTIF('Dropdown Selections'!$C:$C,"="&amp;C$4)=1,C$4&lt;&gt;"OTHER",C$5="Total"),INDEX('Collier-Dixie'!$H37:$S43,MATCH(C$4,'Collier-Dixie'!$G37:$G43,0),MATCH(C$6,'Collier-Dixie'!$H36:$S36,0)),IF(AND(COUNTIF('Dropdown Selections'!$C:$C,"="&amp;C$4)=1,C$4="OTHER",C$5="Total"),INDEX('Collier-Dixie'!$H37:$S43,MATCH("331900 - Federal Grant - Other",'Collier-Dixie'!$C37:$C43,0),MATCH(C$6,'Collier-Dixie'!$H36:$S36,0)),IF(AND(COUNTIF('Dropdown Selections'!$C:$C,"="&amp;C$4)&gt;1,OR(C$5&lt;&gt;"Total", C$5&lt;&gt;"All Subcategories"),C$4=INDEX('Dropdown Selections'!$C:$D,MATCH(C$5,'Dropdown Selections'!$D:$D,0),1)),INDEX('Collier-Dixie'!$H37:$S43,MATCH("*"&amp;C$5&amp;"*",'Collier-Dixie'!$C37:$C43,0),MATCH(C$6,'Collier-Dixie'!$H36:$S36,0)),IF(OR(AND(COUNTIF('Dropdown Selections'!$C:$C,"="&amp;C$4)&gt;1,C$5="Total"),AND(C$4="Total of All Categories",C$5="All Subcategories")),SUMIF('Collier-Dixie'!$G37:$G43,"="&amp;C$4,INDEX('Collier-Dixie'!$H37:$S43,,MATCH(C$6,'Collier-Dixie'!$H36:$S36,0))),""))))))),0)</f>
        <v>525114</v>
      </c>
      <c r="D21" s="31">
        <f>IFERROR(IF(OR(D$4="",D$5="",D$6=""),"",IF(OR(AND(D$4="Total of All Categories",D$5="Total"),AND( D$4&lt;&gt;"Total of All Categories",D$5="All Subcategories")),"",IF(AND(D$4="Total of All Categories",D$5="All Subcategories",D$6="All Types of Revenue"),'Collier-Dixie'!$S43,IF(AND(COUNTIF('Dropdown Selections'!$C:$C,"="&amp;D$4)=1,D$4&lt;&gt;"OTHER",D$5="Total"),INDEX('Collier-Dixie'!$H37:$S43,MATCH(D$4,'Collier-Dixie'!$G37:$G43,0),MATCH(D$6,'Collier-Dixie'!$H36:$S36,0)),IF(AND(COUNTIF('Dropdown Selections'!$C:$C,"="&amp;D$4)=1,D$4="OTHER",D$5="Total"),INDEX('Collier-Dixie'!$H37:$S43,MATCH("331900 - Federal Grant - Other",'Collier-Dixie'!$C37:$C43,0),MATCH(D$6,'Collier-Dixie'!$H36:$S36,0)),IF(AND(COUNTIF('Dropdown Selections'!$C:$C,"="&amp;D$4)&gt;1,OR(D$5&lt;&gt;"Total", D$5&lt;&gt;"All Subcategories"),D$4=INDEX('Dropdown Selections'!$C:$D,MATCH(D$5,'Dropdown Selections'!$D:$D,0),1)),INDEX('Collier-Dixie'!$H37:$S43,MATCH("*"&amp;D$5&amp;"*",'Collier-Dixie'!$C37:$C43,0),MATCH(D$6,'Collier-Dixie'!$H36:$S36,0)),IF(OR(AND(COUNTIF('Dropdown Selections'!$C:$C,"="&amp;D$4)&gt;1,D$5="Total"),AND(D$4="Total of All Categories",D$5="All Subcategories")),SUMIF('Collier-Dixie'!$G37:$G43,"="&amp;D$4,INDEX('Collier-Dixie'!$H37:$S43,,MATCH(D$6,'Collier-Dixie'!$H36:$S36,0))),""))))))),0)</f>
        <v>1666</v>
      </c>
      <c r="E21" s="31">
        <f>IFERROR(IF(OR(E$4="",E$5="",E$6=""),"",IF(OR(AND(E$4="Total of All Categories",E$5="Total"),AND( E$4&lt;&gt;"Total of All Categories",E$5="All Subcategories")),"",IF(AND(E$4="Total of All Categories",E$5="All Subcategories",E$6="All Types of Revenue"),'Collier-Dixie'!$S43,IF(AND(COUNTIF('Dropdown Selections'!$C:$C,"="&amp;E$4)=1,E$4&lt;&gt;"OTHER",E$5="Total"),INDEX('Collier-Dixie'!$H37:$S43,MATCH(E$4,'Collier-Dixie'!$G37:$G43,0),MATCH(E$6,'Collier-Dixie'!$H36:$S36,0)),IF(AND(COUNTIF('Dropdown Selections'!$C:$C,"="&amp;E$4)=1,E$4="OTHER",E$5="Total"),INDEX('Collier-Dixie'!$H37:$S43,MATCH("331900 - Federal Grant - Other",'Collier-Dixie'!$C37:$C43,0),MATCH(E$6,'Collier-Dixie'!$H36:$S36,0)),IF(AND(COUNTIF('Dropdown Selections'!$C:$C,"="&amp;E$4)&gt;1,OR(E$5&lt;&gt;"Total", E$5&lt;&gt;"All Subcategories"),E$4=INDEX('Dropdown Selections'!$C:$D,MATCH(E$5,'Dropdown Selections'!$D:$D,0),1)),INDEX('Collier-Dixie'!$H37:$S43,MATCH("*"&amp;E$5&amp;"*",'Collier-Dixie'!$C37:$C43,0),MATCH(E$6,'Collier-Dixie'!$H36:$S36,0)),IF(OR(AND(COUNTIF('Dropdown Selections'!$C:$C,"="&amp;E$4)&gt;1,E$5="Total"),AND(E$4="Total of All Categories",E$5="All Subcategories")),SUMIF('Collier-Dixie'!$G37:$G43,"="&amp;E$4,INDEX('Collier-Dixie'!$H37:$S43,,MATCH(E$6,'Collier-Dixie'!$H36:$S36,0))),""))))))),0)</f>
        <v>180898</v>
      </c>
      <c r="F21" s="31">
        <f>IFERROR(IF(OR(F$4="",F$5="",F$6=""),"",IF(OR(AND(F$4="Total of All Categories",F$5="Total"),AND( F$4&lt;&gt;"Total of All Categories",F$5="All Subcategories")),"",IF(AND(F$4="Total of All Categories",F$5="All Subcategories",F$6="All Types of Revenue"),'Collier-Dixie'!$S43,IF(AND(COUNTIF('Dropdown Selections'!$C:$C,"="&amp;F$4)=1,F$4&lt;&gt;"OTHER",F$5="Total"),INDEX('Collier-Dixie'!$H37:$S43,MATCH(F$4,'Collier-Dixie'!$G37:$G43,0),MATCH(F$6,'Collier-Dixie'!$H36:$S36,0)),IF(AND(COUNTIF('Dropdown Selections'!$C:$C,"="&amp;F$4)=1,F$4="OTHER",F$5="Total"),INDEX('Collier-Dixie'!$H37:$S43,MATCH("331900 - Federal Grant - Other",'Collier-Dixie'!$C37:$C43,0),MATCH(F$6,'Collier-Dixie'!$H36:$S36,0)),IF(AND(COUNTIF('Dropdown Selections'!$C:$C,"="&amp;F$4)&gt;1,OR(F$5&lt;&gt;"Total", F$5&lt;&gt;"All Subcategories"),F$4=INDEX('Dropdown Selections'!$C:$D,MATCH(F$5,'Dropdown Selections'!$D:$D,0),1)),INDEX('Collier-Dixie'!$H37:$S43,MATCH("*"&amp;F$5&amp;"*",'Collier-Dixie'!$C37:$C43,0),MATCH(F$6,'Collier-Dixie'!$H36:$S36,0)),IF(OR(AND(COUNTIF('Dropdown Selections'!$C:$C,"="&amp;F$4)&gt;1,F$5="Total"),AND(F$4="Total of All Categories",F$5="All Subcategories")),SUMIF('Collier-Dixie'!$G37:$G43,"="&amp;F$4,INDEX('Collier-Dixie'!$H37:$S43,,MATCH(F$6,'Collier-Dixie'!$H36:$S36,0))),""))))))),0)</f>
        <v>59</v>
      </c>
      <c r="G21" s="31">
        <f>IFERROR(IF(OR(G$4="",G$5="",G$6=""),"",IF(OR(AND(G$4="Total of All Categories",G$5="Total"),AND( G$4&lt;&gt;"Total of All Categories",G$5="All Subcategories")),"",IF(AND(G$4="Total of All Categories",G$5="All Subcategories",G$6="All Types of Revenue"),'Collier-Dixie'!$S43,IF(AND(COUNTIF('Dropdown Selections'!$C:$C,"="&amp;G$4)=1,G$4&lt;&gt;"OTHER",G$5="Total"),INDEX('Collier-Dixie'!$H37:$S43,MATCH(G$4,'Collier-Dixie'!$G37:$G43,0),MATCH(G$6,'Collier-Dixie'!$H36:$S36,0)),IF(AND(COUNTIF('Dropdown Selections'!$C:$C,"="&amp;G$4)=1,G$4="OTHER",G$5="Total"),INDEX('Collier-Dixie'!$H37:$S43,MATCH("331900 - Federal Grant - Other",'Collier-Dixie'!$C37:$C43,0),MATCH(G$6,'Collier-Dixie'!$H36:$S36,0)),IF(AND(COUNTIF('Dropdown Selections'!$C:$C,"="&amp;G$4)&gt;1,OR(G$5&lt;&gt;"Total", G$5&lt;&gt;"All Subcategories"),G$4=INDEX('Dropdown Selections'!$C:$D,MATCH(G$5,'Dropdown Selections'!$D:$D,0),1)),INDEX('Collier-Dixie'!$H37:$S43,MATCH("*"&amp;G$5&amp;"*",'Collier-Dixie'!$C37:$C43,0),MATCH(G$6,'Collier-Dixie'!$H36:$S36,0)),IF(OR(AND(COUNTIF('Dropdown Selections'!$C:$C,"="&amp;G$4)&gt;1,G$5="Total"),AND(G$4="Total of All Categories",G$5="All Subcategories")),SUMIF('Collier-Dixie'!$G37:$G43,"="&amp;G$4,INDEX('Collier-Dixie'!$H37:$S43,,MATCH(G$6,'Collier-Dixie'!$H36:$S36,0))),""))))))),0)</f>
        <v>258803</v>
      </c>
      <c r="H21" s="31">
        <f>IFERROR(IF(OR(H$4="",H$5="",H$6=""),"",IF(OR(AND(H$4="Total of All Categories",H$5="Total"),AND( H$4&lt;&gt;"Total of All Categories",H$5="All Subcategories")),"",IF(AND(H$4="Total of All Categories",H$5="All Subcategories",H$6="All Types of Revenue"),'Collier-Dixie'!$S43,IF(AND(COUNTIF('Dropdown Selections'!$C:$C,"="&amp;H$4)=1,H$4&lt;&gt;"OTHER",H$5="Total"),INDEX('Collier-Dixie'!$H37:$S43,MATCH(H$4,'Collier-Dixie'!$G37:$G43,0),MATCH(H$6,'Collier-Dixie'!$H36:$S36,0)),IF(AND(COUNTIF('Dropdown Selections'!$C:$C,"="&amp;H$4)=1,H$4="OTHER",H$5="Total"),INDEX('Collier-Dixie'!$H37:$S43,MATCH("331900 - Federal Grant - Other",'Collier-Dixie'!$C37:$C43,0),MATCH(H$6,'Collier-Dixie'!$H36:$S36,0)),IF(AND(COUNTIF('Dropdown Selections'!$C:$C,"="&amp;H$4)&gt;1,OR(H$5&lt;&gt;"Total", H$5&lt;&gt;"All Subcategories"),H$4=INDEX('Dropdown Selections'!$C:$D,MATCH(H$5,'Dropdown Selections'!$D:$D,0),1)),INDEX('Collier-Dixie'!$H37:$S43,MATCH("*"&amp;H$5&amp;"*",'Collier-Dixie'!$C37:$C43,0),MATCH(H$6,'Collier-Dixie'!$H36:$S36,0)),IF(OR(AND(COUNTIF('Dropdown Selections'!$C:$C,"="&amp;H$4)&gt;1,H$5="Total"),AND(H$4="Total of All Categories",H$5="All Subcategories")),SUMIF('Collier-Dixie'!$G37:$G43,"="&amp;H$4,INDEX('Collier-Dixie'!$H37:$S43,,MATCH(H$6,'Collier-Dixie'!$H36:$S36,0))),""))))))),0)</f>
        <v>835</v>
      </c>
      <c r="I21" s="31">
        <f>IFERROR(IF(OR(I$4="",I$5="",I$6=""),"",IF(OR(AND(I$4="Total of All Categories",I$5="Total"),AND( I$4&lt;&gt;"Total of All Categories",I$5="All Subcategories")),"",IF(AND(I$4="Total of All Categories",I$5="All Subcategories",I$6="All Types of Revenue"),'Collier-Dixie'!$S43,IF(AND(COUNTIF('Dropdown Selections'!$C:$C,"="&amp;I$4)=1,I$4&lt;&gt;"OTHER",I$5="Total"),INDEX('Collier-Dixie'!$H37:$S43,MATCH(I$4,'Collier-Dixie'!$G37:$G43,0),MATCH(I$6,'Collier-Dixie'!$H36:$S36,0)),IF(AND(COUNTIF('Dropdown Selections'!$C:$C,"="&amp;I$4)=1,I$4="OTHER",I$5="Total"),INDEX('Collier-Dixie'!$H37:$S43,MATCH("331900 - Federal Grant - Other",'Collier-Dixie'!$C37:$C43,0),MATCH(I$6,'Collier-Dixie'!$H36:$S36,0)),IF(AND(COUNTIF('Dropdown Selections'!$C:$C,"="&amp;I$4)&gt;1,OR(I$5&lt;&gt;"Total", I$5&lt;&gt;"All Subcategories"),I$4=INDEX('Dropdown Selections'!$C:$D,MATCH(I$5,'Dropdown Selections'!$D:$D,0),1)),INDEX('Collier-Dixie'!$H37:$S43,MATCH("*"&amp;I$5&amp;"*",'Collier-Dixie'!$C37:$C43,0),MATCH(I$6,'Collier-Dixie'!$H36:$S36,0)),IF(OR(AND(COUNTIF('Dropdown Selections'!$C:$C,"="&amp;I$4)&gt;1,I$5="Total"),AND(I$4="Total of All Categories",I$5="All Subcategories")),SUMIF('Collier-Dixie'!$G37:$G43,"="&amp;I$4,INDEX('Collier-Dixie'!$H37:$S43,,MATCH(I$6,'Collier-Dixie'!$H36:$S36,0))),""))))))),0)</f>
        <v>82853</v>
      </c>
      <c r="J21" s="31">
        <f>IFERROR(IF(OR(J$4="",J$5="",J$6=""),"",IF(OR(AND(J$4="Total of All Categories",J$5="Total"),AND( J$4&lt;&gt;"Total of All Categories",J$5="All Subcategories")),"",IF(AND(J$4="Total of All Categories",J$5="All Subcategories",J$6="All Types of Revenue"),'Collier-Dixie'!$S43,IF(AND(COUNTIF('Dropdown Selections'!$C:$C,"="&amp;J$4)=1,J$4&lt;&gt;"OTHER",J$5="Total"),INDEX('Collier-Dixie'!$H37:$S43,MATCH(J$4,'Collier-Dixie'!$G37:$G43,0),MATCH(J$6,'Collier-Dixie'!$H36:$S36,0)),IF(AND(COUNTIF('Dropdown Selections'!$C:$C,"="&amp;J$4)=1,J$4="OTHER",J$5="Total"),INDEX('Collier-Dixie'!$H37:$S43,MATCH("331900 - Federal Grant - Other",'Collier-Dixie'!$C37:$C43,0),MATCH(J$6,'Collier-Dixie'!$H36:$S36,0)),IF(AND(COUNTIF('Dropdown Selections'!$C:$C,"="&amp;J$4)&gt;1,OR(J$5&lt;&gt;"Total", J$5&lt;&gt;"All Subcategories"),J$4=INDEX('Dropdown Selections'!$C:$D,MATCH(J$5,'Dropdown Selections'!$D:$D,0),1)),INDEX('Collier-Dixie'!$H37:$S43,MATCH("*"&amp;J$5&amp;"*",'Collier-Dixie'!$C37:$C43,0),MATCH(J$6,'Collier-Dixie'!$H36:$S36,0)),IF(OR(AND(COUNTIF('Dropdown Selections'!$C:$C,"="&amp;J$4)&gt;1,J$5="Total"),AND(J$4="Total of All Categories",J$5="All Subcategories")),SUMIF('Collier-Dixie'!$G37:$G43,"="&amp;J$4,INDEX('Collier-Dixie'!$H37:$S43,,MATCH(J$6,'Collier-Dixie'!$H36:$S36,0))),""))))))),0)</f>
        <v>0</v>
      </c>
      <c r="K21" s="31">
        <f>IFERROR(IF(OR(K$4="",K$5="",K$6=""),"",IF(OR(AND(K$4="Total of All Categories",K$5="Total"),AND( K$4&lt;&gt;"Total of All Categories",K$5="All Subcategories")),"",IF(AND(K$4="Total of All Categories",K$5="All Subcategories",K$6="All Types of Revenue"),'Collier-Dixie'!$S43,IF(AND(COUNTIF('Dropdown Selections'!$C:$C,"="&amp;K$4)=1,K$4&lt;&gt;"OTHER",K$5="Total"),INDEX('Collier-Dixie'!$H37:$S43,MATCH(K$4,'Collier-Dixie'!$G37:$G43,0),MATCH(K$6,'Collier-Dixie'!$H36:$S36,0)),IF(AND(COUNTIF('Dropdown Selections'!$C:$C,"="&amp;K$4)=1,K$4="OTHER",K$5="Total"),INDEX('Collier-Dixie'!$H37:$S43,MATCH("331900 - Federal Grant - Other",'Collier-Dixie'!$C37:$C43,0),MATCH(K$6,'Collier-Dixie'!$H36:$S36,0)),IF(AND(COUNTIF('Dropdown Selections'!$C:$C,"="&amp;K$4)&gt;1,OR(K$5&lt;&gt;"Total", K$5&lt;&gt;"All Subcategories"),K$4=INDEX('Dropdown Selections'!$C:$D,MATCH(K$5,'Dropdown Selections'!$D:$D,0),1)),INDEX('Collier-Dixie'!$H37:$S43,MATCH("*"&amp;K$5&amp;"*",'Collier-Dixie'!$C37:$C43,0),MATCH(K$6,'Collier-Dixie'!$H36:$S36,0)),IF(OR(AND(COUNTIF('Dropdown Selections'!$C:$C,"="&amp;K$4)&gt;1,K$5="Total"),AND(K$4="Total of All Categories",K$5="All Subcategories")),SUMIF('Collier-Dixie'!$G37:$G43,"="&amp;K$4,INDEX('Collier-Dixie'!$H37:$S43,,MATCH(K$6,'Collier-Dixie'!$H36:$S36,0))),""))))))),0)</f>
        <v>0</v>
      </c>
      <c r="L21" s="31">
        <f>IFERROR(IF(OR(L$4="",L$5="",L$6=""),"",IF(OR(AND(L$4="Total of All Categories",L$5="Total"),AND( L$4&lt;&gt;"Total of All Categories",L$5="All Subcategories")),"",IF(AND(L$4="Total of All Categories",L$5="All Subcategories",L$6="All Types of Revenue"),'Collier-Dixie'!$S43,IF(AND(COUNTIF('Dropdown Selections'!$C:$C,"="&amp;L$4)=1,L$4&lt;&gt;"OTHER",L$5="Total"),INDEX('Collier-Dixie'!$H37:$S43,MATCH(L$4,'Collier-Dixie'!$G37:$G43,0),MATCH(L$6,'Collier-Dixie'!$H36:$S36,0)),IF(AND(COUNTIF('Dropdown Selections'!$C:$C,"="&amp;L$4)=1,L$4="OTHER",L$5="Total"),INDEX('Collier-Dixie'!$H37:$S43,MATCH("331900 - Federal Grant - Other",'Collier-Dixie'!$C37:$C43,0),MATCH(L$6,'Collier-Dixie'!$H36:$S36,0)),IF(AND(COUNTIF('Dropdown Selections'!$C:$C,"="&amp;L$4)&gt;1,OR(L$5&lt;&gt;"Total", L$5&lt;&gt;"All Subcategories"),L$4=INDEX('Dropdown Selections'!$C:$D,MATCH(L$5,'Dropdown Selections'!$D:$D,0),1)),INDEX('Collier-Dixie'!$H37:$S43,MATCH("*"&amp;L$5&amp;"*",'Collier-Dixie'!$C37:$C43,0),MATCH(L$6,'Collier-Dixie'!$H36:$S36,0)),IF(OR(AND(COUNTIF('Dropdown Selections'!$C:$C,"="&amp;L$4)&gt;1,L$5="Total"),AND(L$4="Total of All Categories",L$5="All Subcategories")),SUMIF('Collier-Dixie'!$G37:$G43,"="&amp;L$4,INDEX('Collier-Dixie'!$H37:$S43,,MATCH(L$6,'Collier-Dixie'!$H36:$S36,0))),""))))))),0)</f>
        <v>0</v>
      </c>
    </row>
    <row r="22" spans="2:12" s="29" customFormat="1" ht="15.75" x14ac:dyDescent="0.25">
      <c r="B22" s="32" t="s">
        <v>121</v>
      </c>
      <c r="C22" s="31">
        <f>IFERROR(IF(OR(C$4="",C$5="",C$6=""),"",IF(OR(AND(C$4="Total of All Categories",C$5="Total"),AND( C$4&lt;&gt;"Total of All Categories",C$5="All Subcategories")),"",IF(AND(C$4="Total of All Categories",C$5="All Subcategories",C$6="All Types of Revenue"),Duval!$S17,IF(AND(COUNTIF('Dropdown Selections'!$C:$C,"="&amp;C$4)=1,C$4&lt;&gt;"OTHER",C$5="Total"),INDEX(Duval!$H7:$S17,MATCH(C$4,Duval!$G7:$G17,0),MATCH(C$6,Duval!$H6:$S6,0)),IF(AND(COUNTIF('Dropdown Selections'!$C:$C,"="&amp;C$4)=1,C$4="OTHER",C$5="Total"),INDEX(Duval!$H7:$S17,MATCH("331900 - Federal Grant - Other",Duval!$C7:$C17,0),MATCH(C$6,Duval!$H6:$S6,0)),IF(AND(COUNTIF('Dropdown Selections'!$C:$C,"="&amp;C$4)&gt;1,OR(C$5&lt;&gt;"Total", C$5&lt;&gt;"All Subcategories"),C$4=INDEX('Dropdown Selections'!$C:$D,MATCH(C$5,'Dropdown Selections'!$D:$D,0),1)),INDEX(Duval!$H7:$S17,MATCH("*"&amp;C$5&amp;"*",Duval!$C7:$C17,0),MATCH(C$6,Duval!$H6:$S6,0)),IF(OR(AND(COUNTIF('Dropdown Selections'!$C:$C,"="&amp;C$4)&gt;1,C$5="Total"),AND(C$4="Total of All Categories",C$5="All Subcategories")),SUMIF(Duval!$G7:$G17,"="&amp;C$4,INDEX(Duval!$H7:$S17,,MATCH(C$6,Duval!$H6:$S6,0))),""))))))),0)</f>
        <v>42876293</v>
      </c>
      <c r="D22" s="31">
        <f>IFERROR(IF(OR(D$4="",D$5="",D$6=""),"",IF(OR(AND(D$4="Total of All Categories",D$5="Total"),AND( D$4&lt;&gt;"Total of All Categories",D$5="All Subcategories")),"",IF(AND(D$4="Total of All Categories",D$5="All Subcategories",D$6="All Types of Revenue"),Duval!$S17,IF(AND(COUNTIF('Dropdown Selections'!$C:$C,"="&amp;D$4)=1,D$4&lt;&gt;"OTHER",D$5="Total"),INDEX(Duval!$H7:$S17,MATCH(D$4,Duval!$G7:$G17,0),MATCH(D$6,Duval!$H6:$S6,0)),IF(AND(COUNTIF('Dropdown Selections'!$C:$C,"="&amp;D$4)=1,D$4="OTHER",D$5="Total"),INDEX(Duval!$H7:$S17,MATCH("331900 - Federal Grant - Other",Duval!$C7:$C17,0),MATCH(D$6,Duval!$H6:$S6,0)),IF(AND(COUNTIF('Dropdown Selections'!$C:$C,"="&amp;D$4)&gt;1,OR(D$5&lt;&gt;"Total", D$5&lt;&gt;"All Subcategories"),D$4=INDEX('Dropdown Selections'!$C:$D,MATCH(D$5,'Dropdown Selections'!$D:$D,0),1)),INDEX(Duval!$H7:$S17,MATCH("*"&amp;D$5&amp;"*",Duval!$C7:$C17,0),MATCH(D$6,Duval!$H6:$S6,0)),IF(OR(AND(COUNTIF('Dropdown Selections'!$C:$C,"="&amp;D$4)&gt;1,D$5="Total"),AND(D$4="Total of All Categories",D$5="All Subcategories")),SUMIF(Duval!$G7:$G17,"="&amp;D$4,INDEX(Duval!$H7:$S17,,MATCH(D$6,Duval!$H6:$S6,0))),""))))))),0)</f>
        <v>127123</v>
      </c>
      <c r="E22" s="31">
        <f>IFERROR(IF(OR(E$4="",E$5="",E$6=""),"",IF(OR(AND(E$4="Total of All Categories",E$5="Total"),AND( E$4&lt;&gt;"Total of All Categories",E$5="All Subcategories")),"",IF(AND(E$4="Total of All Categories",E$5="All Subcategories",E$6="All Types of Revenue"),Duval!$S17,IF(AND(COUNTIF('Dropdown Selections'!$C:$C,"="&amp;E$4)=1,E$4&lt;&gt;"OTHER",E$5="Total"),INDEX(Duval!$H7:$S17,MATCH(E$4,Duval!$G7:$G17,0),MATCH(E$6,Duval!$H6:$S6,0)),IF(AND(COUNTIF('Dropdown Selections'!$C:$C,"="&amp;E$4)=1,E$4="OTHER",E$5="Total"),INDEX(Duval!$H7:$S17,MATCH("331900 - Federal Grant - Other",Duval!$C7:$C17,0),MATCH(E$6,Duval!$H6:$S6,0)),IF(AND(COUNTIF('Dropdown Selections'!$C:$C,"="&amp;E$4)&gt;1,OR(E$5&lt;&gt;"Total", E$5&lt;&gt;"All Subcategories"),E$4=INDEX('Dropdown Selections'!$C:$D,MATCH(E$5,'Dropdown Selections'!$D:$D,0),1)),INDEX(Duval!$H7:$S17,MATCH("*"&amp;E$5&amp;"*",Duval!$C7:$C17,0),MATCH(E$6,Duval!$H6:$S6,0)),IF(OR(AND(COUNTIF('Dropdown Selections'!$C:$C,"="&amp;E$4)&gt;1,E$5="Total"),AND(E$4="Total of All Categories",E$5="All Subcategories")),SUMIF(Duval!$G7:$G17,"="&amp;E$4,INDEX(Duval!$H7:$S17,,MATCH(E$6,Duval!$H6:$S6,0))),""))))))),0)</f>
        <v>1528797</v>
      </c>
      <c r="F22" s="31">
        <f>IFERROR(IF(OR(F$4="",F$5="",F$6=""),"",IF(OR(AND(F$4="Total of All Categories",F$5="Total"),AND( F$4&lt;&gt;"Total of All Categories",F$5="All Subcategories")),"",IF(AND(F$4="Total of All Categories",F$5="All Subcategories",F$6="All Types of Revenue"),Duval!$S17,IF(AND(COUNTIF('Dropdown Selections'!$C:$C,"="&amp;F$4)=1,F$4&lt;&gt;"OTHER",F$5="Total"),INDEX(Duval!$H7:$S17,MATCH(F$4,Duval!$G7:$G17,0),MATCH(F$6,Duval!$H6:$S6,0)),IF(AND(COUNTIF('Dropdown Selections'!$C:$C,"="&amp;F$4)=1,F$4="OTHER",F$5="Total"),INDEX(Duval!$H7:$S17,MATCH("331900 - Federal Grant - Other",Duval!$C7:$C17,0),MATCH(F$6,Duval!$H6:$S6,0)),IF(AND(COUNTIF('Dropdown Selections'!$C:$C,"="&amp;F$4)&gt;1,OR(F$5&lt;&gt;"Total", F$5&lt;&gt;"All Subcategories"),F$4=INDEX('Dropdown Selections'!$C:$D,MATCH(F$5,'Dropdown Selections'!$D:$D,0),1)),INDEX(Duval!$H7:$S17,MATCH("*"&amp;F$5&amp;"*",Duval!$C7:$C17,0),MATCH(F$6,Duval!$H6:$S6,0)),IF(OR(AND(COUNTIF('Dropdown Selections'!$C:$C,"="&amp;F$4)&gt;1,F$5="Total"),AND(F$4="Total of All Categories",F$5="All Subcategories")),SUMIF(Duval!$G7:$G17,"="&amp;F$4,INDEX(Duval!$H7:$S17,,MATCH(F$6,Duval!$H6:$S6,0))),""))))))),0)</f>
        <v>632399</v>
      </c>
      <c r="G22" s="31">
        <f>IFERROR(IF(OR(G$4="",G$5="",G$6=""),"",IF(OR(AND(G$4="Total of All Categories",G$5="Total"),AND( G$4&lt;&gt;"Total of All Categories",G$5="All Subcategories")),"",IF(AND(G$4="Total of All Categories",G$5="All Subcategories",G$6="All Types of Revenue"),Duval!$S17,IF(AND(COUNTIF('Dropdown Selections'!$C:$C,"="&amp;G$4)=1,G$4&lt;&gt;"OTHER",G$5="Total"),INDEX(Duval!$H7:$S17,MATCH(G$4,Duval!$G7:$G17,0),MATCH(G$6,Duval!$H6:$S6,0)),IF(AND(COUNTIF('Dropdown Selections'!$C:$C,"="&amp;G$4)=1,G$4="OTHER",G$5="Total"),INDEX(Duval!$H7:$S17,MATCH("331900 - Federal Grant - Other",Duval!$C7:$C17,0),MATCH(G$6,Duval!$H6:$S6,0)),IF(AND(COUNTIF('Dropdown Selections'!$C:$C,"="&amp;G$4)&gt;1,OR(G$5&lt;&gt;"Total", G$5&lt;&gt;"All Subcategories"),G$4=INDEX('Dropdown Selections'!$C:$D,MATCH(G$5,'Dropdown Selections'!$D:$D,0),1)),INDEX(Duval!$H7:$S17,MATCH("*"&amp;G$5&amp;"*",Duval!$C7:$C17,0),MATCH(G$6,Duval!$H6:$S6,0)),IF(OR(AND(COUNTIF('Dropdown Selections'!$C:$C,"="&amp;G$4)&gt;1,G$5="Total"),AND(G$4="Total of All Categories",G$5="All Subcategories")),SUMIF(Duval!$G7:$G17,"="&amp;G$4,INDEX(Duval!$H7:$S17,,MATCH(G$6,Duval!$H6:$S6,0))),""))))))),0)</f>
        <v>8337341</v>
      </c>
      <c r="H22" s="31">
        <f>IFERROR(IF(OR(H$4="",H$5="",H$6=""),"",IF(OR(AND(H$4="Total of All Categories",H$5="Total"),AND( H$4&lt;&gt;"Total of All Categories",H$5="All Subcategories")),"",IF(AND(H$4="Total of All Categories",H$5="All Subcategories",H$6="All Types of Revenue"),Duval!$S17,IF(AND(COUNTIF('Dropdown Selections'!$C:$C,"="&amp;H$4)=1,H$4&lt;&gt;"OTHER",H$5="Total"),INDEX(Duval!$H7:$S17,MATCH(H$4,Duval!$G7:$G17,0),MATCH(H$6,Duval!$H6:$S6,0)),IF(AND(COUNTIF('Dropdown Selections'!$C:$C,"="&amp;H$4)=1,H$4="OTHER",H$5="Total"),INDEX(Duval!$H7:$S17,MATCH("331900 - Federal Grant - Other",Duval!$C7:$C17,0),MATCH(H$6,Duval!$H6:$S6,0)),IF(AND(COUNTIF('Dropdown Selections'!$C:$C,"="&amp;H$4)&gt;1,OR(H$5&lt;&gt;"Total", H$5&lt;&gt;"All Subcategories"),H$4=INDEX('Dropdown Selections'!$C:$D,MATCH(H$5,'Dropdown Selections'!$D:$D,0),1)),INDEX(Duval!$H7:$S17,MATCH("*"&amp;H$5&amp;"*",Duval!$C7:$C17,0),MATCH(H$6,Duval!$H6:$S6,0)),IF(OR(AND(COUNTIF('Dropdown Selections'!$C:$C,"="&amp;H$4)&gt;1,H$5="Total"),AND(H$4="Total of All Categories",H$5="All Subcategories")),SUMIF(Duval!$G7:$G17,"="&amp;H$4,INDEX(Duval!$H7:$S17,,MATCH(H$6,Duval!$H6:$S6,0))),""))))))),0)</f>
        <v>16824076</v>
      </c>
      <c r="I22" s="31">
        <f>IFERROR(IF(OR(I$4="",I$5="",I$6=""),"",IF(OR(AND(I$4="Total of All Categories",I$5="Total"),AND( I$4&lt;&gt;"Total of All Categories",I$5="All Subcategories")),"",IF(AND(I$4="Total of All Categories",I$5="All Subcategories",I$6="All Types of Revenue"),Duval!$S17,IF(AND(COUNTIF('Dropdown Selections'!$C:$C,"="&amp;I$4)=1,I$4&lt;&gt;"OTHER",I$5="Total"),INDEX(Duval!$H7:$S17,MATCH(I$4,Duval!$G7:$G17,0),MATCH(I$6,Duval!$H6:$S6,0)),IF(AND(COUNTIF('Dropdown Selections'!$C:$C,"="&amp;I$4)=1,I$4="OTHER",I$5="Total"),INDEX(Duval!$H7:$S17,MATCH("331900 - Federal Grant - Other",Duval!$C7:$C17,0),MATCH(I$6,Duval!$H6:$S6,0)),IF(AND(COUNTIF('Dropdown Selections'!$C:$C,"="&amp;I$4)&gt;1,OR(I$5&lt;&gt;"Total", I$5&lt;&gt;"All Subcategories"),I$4=INDEX('Dropdown Selections'!$C:$D,MATCH(I$5,'Dropdown Selections'!$D:$D,0),1)),INDEX(Duval!$H7:$S17,MATCH("*"&amp;I$5&amp;"*",Duval!$C7:$C17,0),MATCH(I$6,Duval!$H6:$S6,0)),IF(OR(AND(COUNTIF('Dropdown Selections'!$C:$C,"="&amp;I$4)&gt;1,I$5="Total"),AND(I$4="Total of All Categories",I$5="All Subcategories")),SUMIF(Duval!$G7:$G17,"="&amp;I$4,INDEX(Duval!$H7:$S17,,MATCH(I$6,Duval!$H6:$S6,0))),""))))))),0)</f>
        <v>14747893</v>
      </c>
      <c r="J22" s="31">
        <f>IFERROR(IF(OR(J$4="",J$5="",J$6=""),"",IF(OR(AND(J$4="Total of All Categories",J$5="Total"),AND( J$4&lt;&gt;"Total of All Categories",J$5="All Subcategories")),"",IF(AND(J$4="Total of All Categories",J$5="All Subcategories",J$6="All Types of Revenue"),Duval!$S17,IF(AND(COUNTIF('Dropdown Selections'!$C:$C,"="&amp;J$4)=1,J$4&lt;&gt;"OTHER",J$5="Total"),INDEX(Duval!$H7:$S17,MATCH(J$4,Duval!$G7:$G17,0),MATCH(J$6,Duval!$H6:$S6,0)),IF(AND(COUNTIF('Dropdown Selections'!$C:$C,"="&amp;J$4)=1,J$4="OTHER",J$5="Total"),INDEX(Duval!$H7:$S17,MATCH("331900 - Federal Grant - Other",Duval!$C7:$C17,0),MATCH(J$6,Duval!$H6:$S6,0)),IF(AND(COUNTIF('Dropdown Selections'!$C:$C,"="&amp;J$4)&gt;1,OR(J$5&lt;&gt;"Total", J$5&lt;&gt;"All Subcategories"),J$4=INDEX('Dropdown Selections'!$C:$D,MATCH(J$5,'Dropdown Selections'!$D:$D,0),1)),INDEX(Duval!$H7:$S17,MATCH("*"&amp;J$5&amp;"*",Duval!$C7:$C17,0),MATCH(J$6,Duval!$H6:$S6,0)),IF(OR(AND(COUNTIF('Dropdown Selections'!$C:$C,"="&amp;J$4)&gt;1,J$5="Total"),AND(J$4="Total of All Categories",J$5="All Subcategories")),SUMIF(Duval!$G7:$G17,"="&amp;J$4,INDEX(Duval!$H7:$S17,,MATCH(J$6,Duval!$H6:$S6,0))),""))))))),0)</f>
        <v>453105</v>
      </c>
      <c r="K22" s="31">
        <f>IFERROR(IF(OR(K$4="",K$5="",K$6=""),"",IF(OR(AND(K$4="Total of All Categories",K$5="Total"),AND( K$4&lt;&gt;"Total of All Categories",K$5="All Subcategories")),"",IF(AND(K$4="Total of All Categories",K$5="All Subcategories",K$6="All Types of Revenue"),Duval!$S17,IF(AND(COUNTIF('Dropdown Selections'!$C:$C,"="&amp;K$4)=1,K$4&lt;&gt;"OTHER",K$5="Total"),INDEX(Duval!$H7:$S17,MATCH(K$4,Duval!$G7:$G17,0),MATCH(K$6,Duval!$H6:$S6,0)),IF(AND(COUNTIF('Dropdown Selections'!$C:$C,"="&amp;K$4)=1,K$4="OTHER",K$5="Total"),INDEX(Duval!$H7:$S17,MATCH("331900 - Federal Grant - Other",Duval!$C7:$C17,0),MATCH(K$6,Duval!$H6:$S6,0)),IF(AND(COUNTIF('Dropdown Selections'!$C:$C,"="&amp;K$4)&gt;1,OR(K$5&lt;&gt;"Total", K$5&lt;&gt;"All Subcategories"),K$4=INDEX('Dropdown Selections'!$C:$D,MATCH(K$5,'Dropdown Selections'!$D:$D,0),1)),INDEX(Duval!$H7:$S17,MATCH("*"&amp;K$5&amp;"*",Duval!$C7:$C17,0),MATCH(K$6,Duval!$H6:$S6,0)),IF(OR(AND(COUNTIF('Dropdown Selections'!$C:$C,"="&amp;K$4)&gt;1,K$5="Total"),AND(K$4="Total of All Categories",K$5="All Subcategories")),SUMIF(Duval!$G7:$G17,"="&amp;K$4,INDEX(Duval!$H7:$S17,,MATCH(K$6,Duval!$H6:$S6,0))),""))))))),0)</f>
        <v>0</v>
      </c>
      <c r="L22" s="31">
        <f>IFERROR(IF(OR(L$4="",L$5="",L$6=""),"",IF(OR(AND(L$4="Total of All Categories",L$5="Total"),AND( L$4&lt;&gt;"Total of All Categories",L$5="All Subcategories")),"",IF(AND(L$4="Total of All Categories",L$5="All Subcategories",L$6="All Types of Revenue"),Duval!$S17,IF(AND(COUNTIF('Dropdown Selections'!$C:$C,"="&amp;L$4)=1,L$4&lt;&gt;"OTHER",L$5="Total"),INDEX(Duval!$H7:$S17,MATCH(L$4,Duval!$G7:$G17,0),MATCH(L$6,Duval!$H6:$S6,0)),IF(AND(COUNTIF('Dropdown Selections'!$C:$C,"="&amp;L$4)=1,L$4="OTHER",L$5="Total"),INDEX(Duval!$H7:$S17,MATCH("331900 - Federal Grant - Other",Duval!$C7:$C17,0),MATCH(L$6,Duval!$H6:$S6,0)),IF(AND(COUNTIF('Dropdown Selections'!$C:$C,"="&amp;L$4)&gt;1,OR(L$5&lt;&gt;"Total", L$5&lt;&gt;"All Subcategories"),L$4=INDEX('Dropdown Selections'!$C:$D,MATCH(L$5,'Dropdown Selections'!$D:$D,0),1)),INDEX(Duval!$H7:$S17,MATCH("*"&amp;L$5&amp;"*",Duval!$C7:$C17,0),MATCH(L$6,Duval!$H6:$S6,0)),IF(OR(AND(COUNTIF('Dropdown Selections'!$C:$C,"="&amp;L$4)&gt;1,L$5="Total"),AND(L$4="Total of All Categories",L$5="All Subcategories")),SUMIF(Duval!$G7:$G17,"="&amp;L$4,INDEX(Duval!$H7:$S17,,MATCH(L$6,Duval!$H6:$S6,0))),""))))))),0)</f>
        <v>225559</v>
      </c>
    </row>
    <row r="23" spans="2:12" s="29" customFormat="1" ht="15.75" x14ac:dyDescent="0.25">
      <c r="B23" s="32" t="s">
        <v>122</v>
      </c>
      <c r="C23" s="31">
        <f>IFERROR(IF(OR(C$4="",C$5="",C$6=""),"",IF(OR(AND(C$4="Total of All Categories",C$5="Total"),AND( C$4&lt;&gt;"Total of All Categories",C$5="All Subcategories")),"",IF(AND(C$4="Total of All Categories",C$5="All Subcategories",C$6="All Types of Revenue"),'Escambia-Gilchrist'!$S18,IF(AND(COUNTIF('Dropdown Selections'!$C:$C,"="&amp;C$4)=1,C$4&lt;&gt;"OTHER",C$5="Total"),INDEX('Escambia-Gilchrist'!$H7:$S18,MATCH(C$4,'Escambia-Gilchrist'!$G7:$G18,0),MATCH(C$6,'Escambia-Gilchrist'!$H6:$S6,0)),IF(AND(COUNTIF('Dropdown Selections'!$C:$C,"="&amp;C$4)=1,C$4="OTHER",C$5="Total"),INDEX('Escambia-Gilchrist'!$H7:$S18,MATCH("331900 - Federal Grant - Other",'Escambia-Gilchrist'!$C7:$C18,0),MATCH(C$6,'Escambia-Gilchrist'!$H6:$S6,0)),IF(AND(COUNTIF('Dropdown Selections'!$C:$C,"="&amp;C$4)&gt;1,OR(C$5&lt;&gt;"Total", C$5&lt;&gt;"All Subcategories"),C$4=INDEX('Dropdown Selections'!$C:$D,MATCH(C$5,'Dropdown Selections'!$D:$D,0),1)),INDEX('Escambia-Gilchrist'!$H7:$S18,MATCH("*"&amp;C$5&amp;"*",'Escambia-Gilchrist'!$C7:$C18,0),MATCH(C$6,'Escambia-Gilchrist'!$H6:$S6,0)),IF(OR(AND(COUNTIF('Dropdown Selections'!$C:$C,"="&amp;C$4)&gt;1,C$5="Total"),AND(C$4="Total of All Categories",C$5="All Subcategories")),SUMIF('Escambia-Gilchrist'!$G7:$G18,"="&amp;C$4,INDEX('Escambia-Gilchrist'!$H7:$S18,,MATCH(C$6,'Escambia-Gilchrist'!$H6:$S6,0))),""))))))),0)</f>
        <v>16453865</v>
      </c>
      <c r="D23" s="31">
        <f>IFERROR(IF(OR(D$4="",D$5="",D$6=""),"",IF(OR(AND(D$4="Total of All Categories",D$5="Total"),AND( D$4&lt;&gt;"Total of All Categories",D$5="All Subcategories")),"",IF(AND(D$4="Total of All Categories",D$5="All Subcategories",D$6="All Types of Revenue"),'Escambia-Gilchrist'!$S18,IF(AND(COUNTIF('Dropdown Selections'!$C:$C,"="&amp;D$4)=1,D$4&lt;&gt;"OTHER",D$5="Total"),INDEX('Escambia-Gilchrist'!$H7:$S18,MATCH(D$4,'Escambia-Gilchrist'!$G7:$G18,0),MATCH(D$6,'Escambia-Gilchrist'!$H6:$S6,0)),IF(AND(COUNTIF('Dropdown Selections'!$C:$C,"="&amp;D$4)=1,D$4="OTHER",D$5="Total"),INDEX('Escambia-Gilchrist'!$H7:$S18,MATCH("331900 - Federal Grant - Other",'Escambia-Gilchrist'!$C7:$C18,0),MATCH(D$6,'Escambia-Gilchrist'!$H6:$S6,0)),IF(AND(COUNTIF('Dropdown Selections'!$C:$C,"="&amp;D$4)&gt;1,OR(D$5&lt;&gt;"Total", D$5&lt;&gt;"All Subcategories"),D$4=INDEX('Dropdown Selections'!$C:$D,MATCH(D$5,'Dropdown Selections'!$D:$D,0),1)),INDEX('Escambia-Gilchrist'!$H7:$S18,MATCH("*"&amp;D$5&amp;"*",'Escambia-Gilchrist'!$C7:$C18,0),MATCH(D$6,'Escambia-Gilchrist'!$H6:$S6,0)),IF(OR(AND(COUNTIF('Dropdown Selections'!$C:$C,"="&amp;D$4)&gt;1,D$5="Total"),AND(D$4="Total of All Categories",D$5="All Subcategories")),SUMIF('Escambia-Gilchrist'!$G7:$G18,"="&amp;D$4,INDEX('Escambia-Gilchrist'!$H7:$S18,,MATCH(D$6,'Escambia-Gilchrist'!$H6:$S6,0))),""))))))),0)</f>
        <v>67294</v>
      </c>
      <c r="E23" s="31">
        <f>IFERROR(IF(OR(E$4="",E$5="",E$6=""),"",IF(OR(AND(E$4="Total of All Categories",E$5="Total"),AND( E$4&lt;&gt;"Total of All Categories",E$5="All Subcategories")),"",IF(AND(E$4="Total of All Categories",E$5="All Subcategories",E$6="All Types of Revenue"),'Escambia-Gilchrist'!$S18,IF(AND(COUNTIF('Dropdown Selections'!$C:$C,"="&amp;E$4)=1,E$4&lt;&gt;"OTHER",E$5="Total"),INDEX('Escambia-Gilchrist'!$H7:$S18,MATCH(E$4,'Escambia-Gilchrist'!$G7:$G18,0),MATCH(E$6,'Escambia-Gilchrist'!$H6:$S6,0)),IF(AND(COUNTIF('Dropdown Selections'!$C:$C,"="&amp;E$4)=1,E$4="OTHER",E$5="Total"),INDEX('Escambia-Gilchrist'!$H7:$S18,MATCH("331900 - Federal Grant - Other",'Escambia-Gilchrist'!$C7:$C18,0),MATCH(E$6,'Escambia-Gilchrist'!$H6:$S6,0)),IF(AND(COUNTIF('Dropdown Selections'!$C:$C,"="&amp;E$4)&gt;1,OR(E$5&lt;&gt;"Total", E$5&lt;&gt;"All Subcategories"),E$4=INDEX('Dropdown Selections'!$C:$D,MATCH(E$5,'Dropdown Selections'!$D:$D,0),1)),INDEX('Escambia-Gilchrist'!$H7:$S18,MATCH("*"&amp;E$5&amp;"*",'Escambia-Gilchrist'!$C7:$C18,0),MATCH(E$6,'Escambia-Gilchrist'!$H6:$S6,0)),IF(OR(AND(COUNTIF('Dropdown Selections'!$C:$C,"="&amp;E$4)&gt;1,E$5="Total"),AND(E$4="Total of All Categories",E$5="All Subcategories")),SUMIF('Escambia-Gilchrist'!$G7:$G18,"="&amp;E$4,INDEX('Escambia-Gilchrist'!$H7:$S18,,MATCH(E$6,'Escambia-Gilchrist'!$H6:$S6,0))),""))))))),0)</f>
        <v>7807622</v>
      </c>
      <c r="F23" s="31">
        <f>IFERROR(IF(OR(F$4="",F$5="",F$6=""),"",IF(OR(AND(F$4="Total of All Categories",F$5="Total"),AND( F$4&lt;&gt;"Total of All Categories",F$5="All Subcategories")),"",IF(AND(F$4="Total of All Categories",F$5="All Subcategories",F$6="All Types of Revenue"),'Escambia-Gilchrist'!$S18,IF(AND(COUNTIF('Dropdown Selections'!$C:$C,"="&amp;F$4)=1,F$4&lt;&gt;"OTHER",F$5="Total"),INDEX('Escambia-Gilchrist'!$H7:$S18,MATCH(F$4,'Escambia-Gilchrist'!$G7:$G18,0),MATCH(F$6,'Escambia-Gilchrist'!$H6:$S6,0)),IF(AND(COUNTIF('Dropdown Selections'!$C:$C,"="&amp;F$4)=1,F$4="OTHER",F$5="Total"),INDEX('Escambia-Gilchrist'!$H7:$S18,MATCH("331900 - Federal Grant - Other",'Escambia-Gilchrist'!$C7:$C18,0),MATCH(F$6,'Escambia-Gilchrist'!$H6:$S6,0)),IF(AND(COUNTIF('Dropdown Selections'!$C:$C,"="&amp;F$4)&gt;1,OR(F$5&lt;&gt;"Total", F$5&lt;&gt;"All Subcategories"),F$4=INDEX('Dropdown Selections'!$C:$D,MATCH(F$5,'Dropdown Selections'!$D:$D,0),1)),INDEX('Escambia-Gilchrist'!$H7:$S18,MATCH("*"&amp;F$5&amp;"*",'Escambia-Gilchrist'!$C7:$C18,0),MATCH(F$6,'Escambia-Gilchrist'!$H6:$S6,0)),IF(OR(AND(COUNTIF('Dropdown Selections'!$C:$C,"="&amp;F$4)&gt;1,F$5="Total"),AND(F$4="Total of All Categories",F$5="All Subcategories")),SUMIF('Escambia-Gilchrist'!$G7:$G18,"="&amp;F$4,INDEX('Escambia-Gilchrist'!$H7:$S18,,MATCH(F$6,'Escambia-Gilchrist'!$H6:$S6,0))),""))))))),0)</f>
        <v>671</v>
      </c>
      <c r="G23" s="31">
        <f>IFERROR(IF(OR(G$4="",G$5="",G$6=""),"",IF(OR(AND(G$4="Total of All Categories",G$5="Total"),AND( G$4&lt;&gt;"Total of All Categories",G$5="All Subcategories")),"",IF(AND(G$4="Total of All Categories",G$5="All Subcategories",G$6="All Types of Revenue"),'Escambia-Gilchrist'!$S18,IF(AND(COUNTIF('Dropdown Selections'!$C:$C,"="&amp;G$4)=1,G$4&lt;&gt;"OTHER",G$5="Total"),INDEX('Escambia-Gilchrist'!$H7:$S18,MATCH(G$4,'Escambia-Gilchrist'!$G7:$G18,0),MATCH(G$6,'Escambia-Gilchrist'!$H6:$S6,0)),IF(AND(COUNTIF('Dropdown Selections'!$C:$C,"="&amp;G$4)=1,G$4="OTHER",G$5="Total"),INDEX('Escambia-Gilchrist'!$H7:$S18,MATCH("331900 - Federal Grant - Other",'Escambia-Gilchrist'!$C7:$C18,0),MATCH(G$6,'Escambia-Gilchrist'!$H6:$S6,0)),IF(AND(COUNTIF('Dropdown Selections'!$C:$C,"="&amp;G$4)&gt;1,OR(G$5&lt;&gt;"Total", G$5&lt;&gt;"All Subcategories"),G$4=INDEX('Dropdown Selections'!$C:$D,MATCH(G$5,'Dropdown Selections'!$D:$D,0),1)),INDEX('Escambia-Gilchrist'!$H7:$S18,MATCH("*"&amp;G$5&amp;"*",'Escambia-Gilchrist'!$C7:$C18,0),MATCH(G$6,'Escambia-Gilchrist'!$H6:$S6,0)),IF(OR(AND(COUNTIF('Dropdown Selections'!$C:$C,"="&amp;G$4)&gt;1,G$5="Total"),AND(G$4="Total of All Categories",G$5="All Subcategories")),SUMIF('Escambia-Gilchrist'!$G7:$G18,"="&amp;G$4,INDEX('Escambia-Gilchrist'!$H7:$S18,,MATCH(G$6,'Escambia-Gilchrist'!$H6:$S6,0))),""))))))),0)</f>
        <v>5264689</v>
      </c>
      <c r="H23" s="31">
        <f>IFERROR(IF(OR(H$4="",H$5="",H$6=""),"",IF(OR(AND(H$4="Total of All Categories",H$5="Total"),AND( H$4&lt;&gt;"Total of All Categories",H$5="All Subcategories")),"",IF(AND(H$4="Total of All Categories",H$5="All Subcategories",H$6="All Types of Revenue"),'Escambia-Gilchrist'!$S18,IF(AND(COUNTIF('Dropdown Selections'!$C:$C,"="&amp;H$4)=1,H$4&lt;&gt;"OTHER",H$5="Total"),INDEX('Escambia-Gilchrist'!$H7:$S18,MATCH(H$4,'Escambia-Gilchrist'!$G7:$G18,0),MATCH(H$6,'Escambia-Gilchrist'!$H6:$S6,0)),IF(AND(COUNTIF('Dropdown Selections'!$C:$C,"="&amp;H$4)=1,H$4="OTHER",H$5="Total"),INDEX('Escambia-Gilchrist'!$H7:$S18,MATCH("331900 - Federal Grant - Other",'Escambia-Gilchrist'!$C7:$C18,0),MATCH(H$6,'Escambia-Gilchrist'!$H6:$S6,0)),IF(AND(COUNTIF('Dropdown Selections'!$C:$C,"="&amp;H$4)&gt;1,OR(H$5&lt;&gt;"Total", H$5&lt;&gt;"All Subcategories"),H$4=INDEX('Dropdown Selections'!$C:$D,MATCH(H$5,'Dropdown Selections'!$D:$D,0),1)),INDEX('Escambia-Gilchrist'!$H7:$S18,MATCH("*"&amp;H$5&amp;"*",'Escambia-Gilchrist'!$C7:$C18,0),MATCH(H$6,'Escambia-Gilchrist'!$H6:$S6,0)),IF(OR(AND(COUNTIF('Dropdown Selections'!$C:$C,"="&amp;H$4)&gt;1,H$5="Total"),AND(H$4="Total of All Categories",H$5="All Subcategories")),SUMIF('Escambia-Gilchrist'!$G7:$G18,"="&amp;H$4,INDEX('Escambia-Gilchrist'!$H7:$S18,,MATCH(H$6,'Escambia-Gilchrist'!$H6:$S6,0))),""))))))),0)</f>
        <v>1925897</v>
      </c>
      <c r="I23" s="31">
        <f>IFERROR(IF(OR(I$4="",I$5="",I$6=""),"",IF(OR(AND(I$4="Total of All Categories",I$5="Total"),AND( I$4&lt;&gt;"Total of All Categories",I$5="All Subcategories")),"",IF(AND(I$4="Total of All Categories",I$5="All Subcategories",I$6="All Types of Revenue"),'Escambia-Gilchrist'!$S18,IF(AND(COUNTIF('Dropdown Selections'!$C:$C,"="&amp;I$4)=1,I$4&lt;&gt;"OTHER",I$5="Total"),INDEX('Escambia-Gilchrist'!$H7:$S18,MATCH(I$4,'Escambia-Gilchrist'!$G7:$G18,0),MATCH(I$6,'Escambia-Gilchrist'!$H6:$S6,0)),IF(AND(COUNTIF('Dropdown Selections'!$C:$C,"="&amp;I$4)=1,I$4="OTHER",I$5="Total"),INDEX('Escambia-Gilchrist'!$H7:$S18,MATCH("331900 - Federal Grant - Other",'Escambia-Gilchrist'!$C7:$C18,0),MATCH(I$6,'Escambia-Gilchrist'!$H6:$S6,0)),IF(AND(COUNTIF('Dropdown Selections'!$C:$C,"="&amp;I$4)&gt;1,OR(I$5&lt;&gt;"Total", I$5&lt;&gt;"All Subcategories"),I$4=INDEX('Dropdown Selections'!$C:$D,MATCH(I$5,'Dropdown Selections'!$D:$D,0),1)),INDEX('Escambia-Gilchrist'!$H7:$S18,MATCH("*"&amp;I$5&amp;"*",'Escambia-Gilchrist'!$C7:$C18,0),MATCH(I$6,'Escambia-Gilchrist'!$H6:$S6,0)),IF(OR(AND(COUNTIF('Dropdown Selections'!$C:$C,"="&amp;I$4)&gt;1,I$5="Total"),AND(I$4="Total of All Categories",I$5="All Subcategories")),SUMIF('Escambia-Gilchrist'!$G7:$G18,"="&amp;I$4,INDEX('Escambia-Gilchrist'!$H7:$S18,,MATCH(I$6,'Escambia-Gilchrist'!$H6:$S6,0))),""))))))),0)</f>
        <v>1030397</v>
      </c>
      <c r="J23" s="31">
        <f>IFERROR(IF(OR(J$4="",J$5="",J$6=""),"",IF(OR(AND(J$4="Total of All Categories",J$5="Total"),AND( J$4&lt;&gt;"Total of All Categories",J$5="All Subcategories")),"",IF(AND(J$4="Total of All Categories",J$5="All Subcategories",J$6="All Types of Revenue"),'Escambia-Gilchrist'!$S18,IF(AND(COUNTIF('Dropdown Selections'!$C:$C,"="&amp;J$4)=1,J$4&lt;&gt;"OTHER",J$5="Total"),INDEX('Escambia-Gilchrist'!$H7:$S18,MATCH(J$4,'Escambia-Gilchrist'!$G7:$G18,0),MATCH(J$6,'Escambia-Gilchrist'!$H6:$S6,0)),IF(AND(COUNTIF('Dropdown Selections'!$C:$C,"="&amp;J$4)=1,J$4="OTHER",J$5="Total"),INDEX('Escambia-Gilchrist'!$H7:$S18,MATCH("331900 - Federal Grant - Other",'Escambia-Gilchrist'!$C7:$C18,0),MATCH(J$6,'Escambia-Gilchrist'!$H6:$S6,0)),IF(AND(COUNTIF('Dropdown Selections'!$C:$C,"="&amp;J$4)&gt;1,OR(J$5&lt;&gt;"Total", J$5&lt;&gt;"All Subcategories"),J$4=INDEX('Dropdown Selections'!$C:$D,MATCH(J$5,'Dropdown Selections'!$D:$D,0),1)),INDEX('Escambia-Gilchrist'!$H7:$S18,MATCH("*"&amp;J$5&amp;"*",'Escambia-Gilchrist'!$C7:$C18,0),MATCH(J$6,'Escambia-Gilchrist'!$H6:$S6,0)),IF(OR(AND(COUNTIF('Dropdown Selections'!$C:$C,"="&amp;J$4)&gt;1,J$5="Total"),AND(J$4="Total of All Categories",J$5="All Subcategories")),SUMIF('Escambia-Gilchrist'!$G7:$G18,"="&amp;J$4,INDEX('Escambia-Gilchrist'!$H7:$S18,,MATCH(J$6,'Escambia-Gilchrist'!$H6:$S6,0))),""))))))),0)</f>
        <v>3539</v>
      </c>
      <c r="K23" s="31">
        <f>IFERROR(IF(OR(K$4="",K$5="",K$6=""),"",IF(OR(AND(K$4="Total of All Categories",K$5="Total"),AND( K$4&lt;&gt;"Total of All Categories",K$5="All Subcategories")),"",IF(AND(K$4="Total of All Categories",K$5="All Subcategories",K$6="All Types of Revenue"),'Escambia-Gilchrist'!$S18,IF(AND(COUNTIF('Dropdown Selections'!$C:$C,"="&amp;K$4)=1,K$4&lt;&gt;"OTHER",K$5="Total"),INDEX('Escambia-Gilchrist'!$H7:$S18,MATCH(K$4,'Escambia-Gilchrist'!$G7:$G18,0),MATCH(K$6,'Escambia-Gilchrist'!$H6:$S6,0)),IF(AND(COUNTIF('Dropdown Selections'!$C:$C,"="&amp;K$4)=1,K$4="OTHER",K$5="Total"),INDEX('Escambia-Gilchrist'!$H7:$S18,MATCH("331900 - Federal Grant - Other",'Escambia-Gilchrist'!$C7:$C18,0),MATCH(K$6,'Escambia-Gilchrist'!$H6:$S6,0)),IF(AND(COUNTIF('Dropdown Selections'!$C:$C,"="&amp;K$4)&gt;1,OR(K$5&lt;&gt;"Total", K$5&lt;&gt;"All Subcategories"),K$4=INDEX('Dropdown Selections'!$C:$D,MATCH(K$5,'Dropdown Selections'!$D:$D,0),1)),INDEX('Escambia-Gilchrist'!$H7:$S18,MATCH("*"&amp;K$5&amp;"*",'Escambia-Gilchrist'!$C7:$C18,0),MATCH(K$6,'Escambia-Gilchrist'!$H6:$S6,0)),IF(OR(AND(COUNTIF('Dropdown Selections'!$C:$C,"="&amp;K$4)&gt;1,K$5="Total"),AND(K$4="Total of All Categories",K$5="All Subcategories")),SUMIF('Escambia-Gilchrist'!$G7:$G18,"="&amp;K$4,INDEX('Escambia-Gilchrist'!$H7:$S18,,MATCH(K$6,'Escambia-Gilchrist'!$H6:$S6,0))),""))))))),0)</f>
        <v>242627</v>
      </c>
      <c r="L23" s="31">
        <f>IFERROR(IF(OR(L$4="",L$5="",L$6=""),"",IF(OR(AND(L$4="Total of All Categories",L$5="Total"),AND( L$4&lt;&gt;"Total of All Categories",L$5="All Subcategories")),"",IF(AND(L$4="Total of All Categories",L$5="All Subcategories",L$6="All Types of Revenue"),'Escambia-Gilchrist'!$S18,IF(AND(COUNTIF('Dropdown Selections'!$C:$C,"="&amp;L$4)=1,L$4&lt;&gt;"OTHER",L$5="Total"),INDEX('Escambia-Gilchrist'!$H7:$S18,MATCH(L$4,'Escambia-Gilchrist'!$G7:$G18,0),MATCH(L$6,'Escambia-Gilchrist'!$H6:$S6,0)),IF(AND(COUNTIF('Dropdown Selections'!$C:$C,"="&amp;L$4)=1,L$4="OTHER",L$5="Total"),INDEX('Escambia-Gilchrist'!$H7:$S18,MATCH("331900 - Federal Grant - Other",'Escambia-Gilchrist'!$C7:$C18,0),MATCH(L$6,'Escambia-Gilchrist'!$H6:$S6,0)),IF(AND(COUNTIF('Dropdown Selections'!$C:$C,"="&amp;L$4)&gt;1,OR(L$5&lt;&gt;"Total", L$5&lt;&gt;"All Subcategories"),L$4=INDEX('Dropdown Selections'!$C:$D,MATCH(L$5,'Dropdown Selections'!$D:$D,0),1)),INDEX('Escambia-Gilchrist'!$H7:$S18,MATCH("*"&amp;L$5&amp;"*",'Escambia-Gilchrist'!$C7:$C18,0),MATCH(L$6,'Escambia-Gilchrist'!$H6:$S6,0)),IF(OR(AND(COUNTIF('Dropdown Selections'!$C:$C,"="&amp;L$4)&gt;1,L$5="Total"),AND(L$4="Total of All Categories",L$5="All Subcategories")),SUMIF('Escambia-Gilchrist'!$G7:$G18,"="&amp;L$4,INDEX('Escambia-Gilchrist'!$H7:$S18,,MATCH(L$6,'Escambia-Gilchrist'!$H6:$S6,0))),""))))))),0)</f>
        <v>111129</v>
      </c>
    </row>
    <row r="24" spans="2:12" s="29" customFormat="1" ht="15.75" x14ac:dyDescent="0.25">
      <c r="B24" s="32" t="s">
        <v>123</v>
      </c>
      <c r="C24" s="31">
        <f>IFERROR(IF(OR(C$4="",C$5="",C$6=""),"",IF(OR(AND(C$4="Total of All Categories",C$5="Total"),AND( C$4&lt;&gt;"Total of All Categories",C$5="All Subcategories")),"",IF(AND(C$4="Total of All Categories",C$5="All Subcategories",C$6="All Types of Revenue"),'Escambia-Gilchrist'!$S32,IF(AND(COUNTIF('Dropdown Selections'!$C:$C,"="&amp;C$4)=1,C$4&lt;&gt;"OTHER",C$5="Total"),INDEX('Escambia-Gilchrist'!$H21:$S32,MATCH(C$4,'Escambia-Gilchrist'!$G21:$G32,0),MATCH(C$6,'Escambia-Gilchrist'!$H20:$S20,0)),IF(AND(COUNTIF('Dropdown Selections'!$C:$C,"="&amp;C$4)=1,C$4="OTHER",C$5="Total"),INDEX('Escambia-Gilchrist'!$H21:$S32,MATCH("331900 - Federal Grant - Other",'Escambia-Gilchrist'!$C21:$C32,0),MATCH(C$6,'Escambia-Gilchrist'!$H20:$S20,0)),IF(AND(COUNTIF('Dropdown Selections'!$C:$C,"="&amp;C$4)&gt;1,OR(C$5&lt;&gt;"Total", C$5&lt;&gt;"All Subcategories"),C$4=INDEX('Dropdown Selections'!$C:$D,MATCH(C$5,'Dropdown Selections'!$D:$D,0),1)),INDEX('Escambia-Gilchrist'!$H21:$S32,MATCH("*"&amp;C$5&amp;"*",'Escambia-Gilchrist'!$C21:$C32,0),MATCH(C$6,'Escambia-Gilchrist'!$H20:$S20,0)),IF(OR(AND(COUNTIF('Dropdown Selections'!$C:$C,"="&amp;C$4)&gt;1,C$5="Total"),AND(C$4="Total of All Categories",C$5="All Subcategories")),SUMIF('Escambia-Gilchrist'!$G21:$G32,"="&amp;C$4,INDEX('Escambia-Gilchrist'!$H21:$S32,,MATCH(C$6,'Escambia-Gilchrist'!$H20:$S20,0))),""))))))),0)</f>
        <v>4647912</v>
      </c>
      <c r="D24" s="31">
        <f>IFERROR(IF(OR(D$4="",D$5="",D$6=""),"",IF(OR(AND(D$4="Total of All Categories",D$5="Total"),AND( D$4&lt;&gt;"Total of All Categories",D$5="All Subcategories")),"",IF(AND(D$4="Total of All Categories",D$5="All Subcategories",D$6="All Types of Revenue"),'Escambia-Gilchrist'!$S32,IF(AND(COUNTIF('Dropdown Selections'!$C:$C,"="&amp;D$4)=1,D$4&lt;&gt;"OTHER",D$5="Total"),INDEX('Escambia-Gilchrist'!$H21:$S32,MATCH(D$4,'Escambia-Gilchrist'!$G21:$G32,0),MATCH(D$6,'Escambia-Gilchrist'!$H20:$S20,0)),IF(AND(COUNTIF('Dropdown Selections'!$C:$C,"="&amp;D$4)=1,D$4="OTHER",D$5="Total"),INDEX('Escambia-Gilchrist'!$H21:$S32,MATCH("331900 - Federal Grant - Other",'Escambia-Gilchrist'!$C21:$C32,0),MATCH(D$6,'Escambia-Gilchrist'!$H20:$S20,0)),IF(AND(COUNTIF('Dropdown Selections'!$C:$C,"="&amp;D$4)&gt;1,OR(D$5&lt;&gt;"Total", D$5&lt;&gt;"All Subcategories"),D$4=INDEX('Dropdown Selections'!$C:$D,MATCH(D$5,'Dropdown Selections'!$D:$D,0),1)),INDEX('Escambia-Gilchrist'!$H21:$S32,MATCH("*"&amp;D$5&amp;"*",'Escambia-Gilchrist'!$C21:$C32,0),MATCH(D$6,'Escambia-Gilchrist'!$H20:$S20,0)),IF(OR(AND(COUNTIF('Dropdown Selections'!$C:$C,"="&amp;D$4)&gt;1,D$5="Total"),AND(D$4="Total of All Categories",D$5="All Subcategories")),SUMIF('Escambia-Gilchrist'!$G21:$G32,"="&amp;D$4,INDEX('Escambia-Gilchrist'!$H21:$S32,,MATCH(D$6,'Escambia-Gilchrist'!$H20:$S20,0))),""))))))),0)</f>
        <v>12041</v>
      </c>
      <c r="E24" s="31">
        <f>IFERROR(IF(OR(E$4="",E$5="",E$6=""),"",IF(OR(AND(E$4="Total of All Categories",E$5="Total"),AND( E$4&lt;&gt;"Total of All Categories",E$5="All Subcategories")),"",IF(AND(E$4="Total of All Categories",E$5="All Subcategories",E$6="All Types of Revenue"),'Escambia-Gilchrist'!$S32,IF(AND(COUNTIF('Dropdown Selections'!$C:$C,"="&amp;E$4)=1,E$4&lt;&gt;"OTHER",E$5="Total"),INDEX('Escambia-Gilchrist'!$H21:$S32,MATCH(E$4,'Escambia-Gilchrist'!$G21:$G32,0),MATCH(E$6,'Escambia-Gilchrist'!$H20:$S20,0)),IF(AND(COUNTIF('Dropdown Selections'!$C:$C,"="&amp;E$4)=1,E$4="OTHER",E$5="Total"),INDEX('Escambia-Gilchrist'!$H21:$S32,MATCH("331900 - Federal Grant - Other",'Escambia-Gilchrist'!$C21:$C32,0),MATCH(E$6,'Escambia-Gilchrist'!$H20:$S20,0)),IF(AND(COUNTIF('Dropdown Selections'!$C:$C,"="&amp;E$4)&gt;1,OR(E$5&lt;&gt;"Total", E$5&lt;&gt;"All Subcategories"),E$4=INDEX('Dropdown Selections'!$C:$D,MATCH(E$5,'Dropdown Selections'!$D:$D,0),1)),INDEX('Escambia-Gilchrist'!$H21:$S32,MATCH("*"&amp;E$5&amp;"*",'Escambia-Gilchrist'!$C21:$C32,0),MATCH(E$6,'Escambia-Gilchrist'!$H20:$S20,0)),IF(OR(AND(COUNTIF('Dropdown Selections'!$C:$C,"="&amp;E$4)&gt;1,E$5="Total"),AND(E$4="Total of All Categories",E$5="All Subcategories")),SUMIF('Escambia-Gilchrist'!$G21:$G32,"="&amp;E$4,INDEX('Escambia-Gilchrist'!$H21:$S32,,MATCH(E$6,'Escambia-Gilchrist'!$H20:$S20,0))),""))))))),0)</f>
        <v>355287</v>
      </c>
      <c r="F24" s="31">
        <f>IFERROR(IF(OR(F$4="",F$5="",F$6=""),"",IF(OR(AND(F$4="Total of All Categories",F$5="Total"),AND( F$4&lt;&gt;"Total of All Categories",F$5="All Subcategories")),"",IF(AND(F$4="Total of All Categories",F$5="All Subcategories",F$6="All Types of Revenue"),'Escambia-Gilchrist'!$S32,IF(AND(COUNTIF('Dropdown Selections'!$C:$C,"="&amp;F$4)=1,F$4&lt;&gt;"OTHER",F$5="Total"),INDEX('Escambia-Gilchrist'!$H21:$S32,MATCH(F$4,'Escambia-Gilchrist'!$G21:$G32,0),MATCH(F$6,'Escambia-Gilchrist'!$H20:$S20,0)),IF(AND(COUNTIF('Dropdown Selections'!$C:$C,"="&amp;F$4)=1,F$4="OTHER",F$5="Total"),INDEX('Escambia-Gilchrist'!$H21:$S32,MATCH("331900 - Federal Grant - Other",'Escambia-Gilchrist'!$C21:$C32,0),MATCH(F$6,'Escambia-Gilchrist'!$H20:$S20,0)),IF(AND(COUNTIF('Dropdown Selections'!$C:$C,"="&amp;F$4)&gt;1,OR(F$5&lt;&gt;"Total", F$5&lt;&gt;"All Subcategories"),F$4=INDEX('Dropdown Selections'!$C:$D,MATCH(F$5,'Dropdown Selections'!$D:$D,0),1)),INDEX('Escambia-Gilchrist'!$H21:$S32,MATCH("*"&amp;F$5&amp;"*",'Escambia-Gilchrist'!$C21:$C32,0),MATCH(F$6,'Escambia-Gilchrist'!$H20:$S20,0)),IF(OR(AND(COUNTIF('Dropdown Selections'!$C:$C,"="&amp;F$4)&gt;1,F$5="Total"),AND(F$4="Total of All Categories",F$5="All Subcategories")),SUMIF('Escambia-Gilchrist'!$G21:$G32,"="&amp;F$4,INDEX('Escambia-Gilchrist'!$H21:$S32,,MATCH(F$6,'Escambia-Gilchrist'!$H20:$S20,0))),""))))))),0)</f>
        <v>292137</v>
      </c>
      <c r="G24" s="31">
        <f>IFERROR(IF(OR(G$4="",G$5="",G$6=""),"",IF(OR(AND(G$4="Total of All Categories",G$5="Total"),AND( G$4&lt;&gt;"Total of All Categories",G$5="All Subcategories")),"",IF(AND(G$4="Total of All Categories",G$5="All Subcategories",G$6="All Types of Revenue"),'Escambia-Gilchrist'!$S32,IF(AND(COUNTIF('Dropdown Selections'!$C:$C,"="&amp;G$4)=1,G$4&lt;&gt;"OTHER",G$5="Total"),INDEX('Escambia-Gilchrist'!$H21:$S32,MATCH(G$4,'Escambia-Gilchrist'!$G21:$G32,0),MATCH(G$6,'Escambia-Gilchrist'!$H20:$S20,0)),IF(AND(COUNTIF('Dropdown Selections'!$C:$C,"="&amp;G$4)=1,G$4="OTHER",G$5="Total"),INDEX('Escambia-Gilchrist'!$H21:$S32,MATCH("331900 - Federal Grant - Other",'Escambia-Gilchrist'!$C21:$C32,0),MATCH(G$6,'Escambia-Gilchrist'!$H20:$S20,0)),IF(AND(COUNTIF('Dropdown Selections'!$C:$C,"="&amp;G$4)&gt;1,OR(G$5&lt;&gt;"Total", G$5&lt;&gt;"All Subcategories"),G$4=INDEX('Dropdown Selections'!$C:$D,MATCH(G$5,'Dropdown Selections'!$D:$D,0),1)),INDEX('Escambia-Gilchrist'!$H21:$S32,MATCH("*"&amp;G$5&amp;"*",'Escambia-Gilchrist'!$C21:$C32,0),MATCH(G$6,'Escambia-Gilchrist'!$H20:$S20,0)),IF(OR(AND(COUNTIF('Dropdown Selections'!$C:$C,"="&amp;G$4)&gt;1,G$5="Total"),AND(G$4="Total of All Categories",G$5="All Subcategories")),SUMIF('Escambia-Gilchrist'!$G21:$G32,"="&amp;G$4,INDEX('Escambia-Gilchrist'!$H21:$S32,,MATCH(G$6,'Escambia-Gilchrist'!$H20:$S20,0))),""))))))),0)</f>
        <v>3447475</v>
      </c>
      <c r="H24" s="31">
        <f>IFERROR(IF(OR(H$4="",H$5="",H$6=""),"",IF(OR(AND(H$4="Total of All Categories",H$5="Total"),AND( H$4&lt;&gt;"Total of All Categories",H$5="All Subcategories")),"",IF(AND(H$4="Total of All Categories",H$5="All Subcategories",H$6="All Types of Revenue"),'Escambia-Gilchrist'!$S32,IF(AND(COUNTIF('Dropdown Selections'!$C:$C,"="&amp;H$4)=1,H$4&lt;&gt;"OTHER",H$5="Total"),INDEX('Escambia-Gilchrist'!$H21:$S32,MATCH(H$4,'Escambia-Gilchrist'!$G21:$G32,0),MATCH(H$6,'Escambia-Gilchrist'!$H20:$S20,0)),IF(AND(COUNTIF('Dropdown Selections'!$C:$C,"="&amp;H$4)=1,H$4="OTHER",H$5="Total"),INDEX('Escambia-Gilchrist'!$H21:$S32,MATCH("331900 - Federal Grant - Other",'Escambia-Gilchrist'!$C21:$C32,0),MATCH(H$6,'Escambia-Gilchrist'!$H20:$S20,0)),IF(AND(COUNTIF('Dropdown Selections'!$C:$C,"="&amp;H$4)&gt;1,OR(H$5&lt;&gt;"Total", H$5&lt;&gt;"All Subcategories"),H$4=INDEX('Dropdown Selections'!$C:$D,MATCH(H$5,'Dropdown Selections'!$D:$D,0),1)),INDEX('Escambia-Gilchrist'!$H21:$S32,MATCH("*"&amp;H$5&amp;"*",'Escambia-Gilchrist'!$C21:$C32,0),MATCH(H$6,'Escambia-Gilchrist'!$H20:$S20,0)),IF(OR(AND(COUNTIF('Dropdown Selections'!$C:$C,"="&amp;H$4)&gt;1,H$5="Total"),AND(H$4="Total of All Categories",H$5="All Subcategories")),SUMIF('Escambia-Gilchrist'!$G21:$G32,"="&amp;H$4,INDEX('Escambia-Gilchrist'!$H21:$S32,,MATCH(H$6,'Escambia-Gilchrist'!$H20:$S20,0))),""))))))),0)</f>
        <v>682</v>
      </c>
      <c r="I24" s="31">
        <f>IFERROR(IF(OR(I$4="",I$5="",I$6=""),"",IF(OR(AND(I$4="Total of All Categories",I$5="Total"),AND( I$4&lt;&gt;"Total of All Categories",I$5="All Subcategories")),"",IF(AND(I$4="Total of All Categories",I$5="All Subcategories",I$6="All Types of Revenue"),'Escambia-Gilchrist'!$S32,IF(AND(COUNTIF('Dropdown Selections'!$C:$C,"="&amp;I$4)=1,I$4&lt;&gt;"OTHER",I$5="Total"),INDEX('Escambia-Gilchrist'!$H21:$S32,MATCH(I$4,'Escambia-Gilchrist'!$G21:$G32,0),MATCH(I$6,'Escambia-Gilchrist'!$H20:$S20,0)),IF(AND(COUNTIF('Dropdown Selections'!$C:$C,"="&amp;I$4)=1,I$4="OTHER",I$5="Total"),INDEX('Escambia-Gilchrist'!$H21:$S32,MATCH("331900 - Federal Grant - Other",'Escambia-Gilchrist'!$C21:$C32,0),MATCH(I$6,'Escambia-Gilchrist'!$H20:$S20,0)),IF(AND(COUNTIF('Dropdown Selections'!$C:$C,"="&amp;I$4)&gt;1,OR(I$5&lt;&gt;"Total", I$5&lt;&gt;"All Subcategories"),I$4=INDEX('Dropdown Selections'!$C:$D,MATCH(I$5,'Dropdown Selections'!$D:$D,0),1)),INDEX('Escambia-Gilchrist'!$H21:$S32,MATCH("*"&amp;I$5&amp;"*",'Escambia-Gilchrist'!$C21:$C32,0),MATCH(I$6,'Escambia-Gilchrist'!$H20:$S20,0)),IF(OR(AND(COUNTIF('Dropdown Selections'!$C:$C,"="&amp;I$4)&gt;1,I$5="Total"),AND(I$4="Total of All Categories",I$5="All Subcategories")),SUMIF('Escambia-Gilchrist'!$G21:$G32,"="&amp;I$4,INDEX('Escambia-Gilchrist'!$H21:$S32,,MATCH(I$6,'Escambia-Gilchrist'!$H20:$S20,0))),""))))))),0)</f>
        <v>540280</v>
      </c>
      <c r="J24" s="31">
        <f>IFERROR(IF(OR(J$4="",J$5="",J$6=""),"",IF(OR(AND(J$4="Total of All Categories",J$5="Total"),AND( J$4&lt;&gt;"Total of All Categories",J$5="All Subcategories")),"",IF(AND(J$4="Total of All Categories",J$5="All Subcategories",J$6="All Types of Revenue"),'Escambia-Gilchrist'!$S32,IF(AND(COUNTIF('Dropdown Selections'!$C:$C,"="&amp;J$4)=1,J$4&lt;&gt;"OTHER",J$5="Total"),INDEX('Escambia-Gilchrist'!$H21:$S32,MATCH(J$4,'Escambia-Gilchrist'!$G21:$G32,0),MATCH(J$6,'Escambia-Gilchrist'!$H20:$S20,0)),IF(AND(COUNTIF('Dropdown Selections'!$C:$C,"="&amp;J$4)=1,J$4="OTHER",J$5="Total"),INDEX('Escambia-Gilchrist'!$H21:$S32,MATCH("331900 - Federal Grant - Other",'Escambia-Gilchrist'!$C21:$C32,0),MATCH(J$6,'Escambia-Gilchrist'!$H20:$S20,0)),IF(AND(COUNTIF('Dropdown Selections'!$C:$C,"="&amp;J$4)&gt;1,OR(J$5&lt;&gt;"Total", J$5&lt;&gt;"All Subcategories"),J$4=INDEX('Dropdown Selections'!$C:$D,MATCH(J$5,'Dropdown Selections'!$D:$D,0),1)),INDEX('Escambia-Gilchrist'!$H21:$S32,MATCH("*"&amp;J$5&amp;"*",'Escambia-Gilchrist'!$C21:$C32,0),MATCH(J$6,'Escambia-Gilchrist'!$H20:$S20,0)),IF(OR(AND(COUNTIF('Dropdown Selections'!$C:$C,"="&amp;J$4)&gt;1,J$5="Total"),AND(J$4="Total of All Categories",J$5="All Subcategories")),SUMIF('Escambia-Gilchrist'!$G21:$G32,"="&amp;J$4,INDEX('Escambia-Gilchrist'!$H21:$S32,,MATCH(J$6,'Escambia-Gilchrist'!$H20:$S20,0))),""))))))),0)</f>
        <v>10</v>
      </c>
      <c r="K24" s="31">
        <f>IFERROR(IF(OR(K$4="",K$5="",K$6=""),"",IF(OR(AND(K$4="Total of All Categories",K$5="Total"),AND( K$4&lt;&gt;"Total of All Categories",K$5="All Subcategories")),"",IF(AND(K$4="Total of All Categories",K$5="All Subcategories",K$6="All Types of Revenue"),'Escambia-Gilchrist'!$S32,IF(AND(COUNTIF('Dropdown Selections'!$C:$C,"="&amp;K$4)=1,K$4&lt;&gt;"OTHER",K$5="Total"),INDEX('Escambia-Gilchrist'!$H21:$S32,MATCH(K$4,'Escambia-Gilchrist'!$G21:$G32,0),MATCH(K$6,'Escambia-Gilchrist'!$H20:$S20,0)),IF(AND(COUNTIF('Dropdown Selections'!$C:$C,"="&amp;K$4)=1,K$4="OTHER",K$5="Total"),INDEX('Escambia-Gilchrist'!$H21:$S32,MATCH("331900 - Federal Grant - Other",'Escambia-Gilchrist'!$C21:$C32,0),MATCH(K$6,'Escambia-Gilchrist'!$H20:$S20,0)),IF(AND(COUNTIF('Dropdown Selections'!$C:$C,"="&amp;K$4)&gt;1,OR(K$5&lt;&gt;"Total", K$5&lt;&gt;"All Subcategories"),K$4=INDEX('Dropdown Selections'!$C:$D,MATCH(K$5,'Dropdown Selections'!$D:$D,0),1)),INDEX('Escambia-Gilchrist'!$H21:$S32,MATCH("*"&amp;K$5&amp;"*",'Escambia-Gilchrist'!$C21:$C32,0),MATCH(K$6,'Escambia-Gilchrist'!$H20:$S20,0)),IF(OR(AND(COUNTIF('Dropdown Selections'!$C:$C,"="&amp;K$4)&gt;1,K$5="Total"),AND(K$4="Total of All Categories",K$5="All Subcategories")),SUMIF('Escambia-Gilchrist'!$G21:$G32,"="&amp;K$4,INDEX('Escambia-Gilchrist'!$H21:$S32,,MATCH(K$6,'Escambia-Gilchrist'!$H20:$S20,0))),""))))))),0)</f>
        <v>0</v>
      </c>
      <c r="L24" s="31">
        <f>IFERROR(IF(OR(L$4="",L$5="",L$6=""),"",IF(OR(AND(L$4="Total of All Categories",L$5="Total"),AND( L$4&lt;&gt;"Total of All Categories",L$5="All Subcategories")),"",IF(AND(L$4="Total of All Categories",L$5="All Subcategories",L$6="All Types of Revenue"),'Escambia-Gilchrist'!$S32,IF(AND(COUNTIF('Dropdown Selections'!$C:$C,"="&amp;L$4)=1,L$4&lt;&gt;"OTHER",L$5="Total"),INDEX('Escambia-Gilchrist'!$H21:$S32,MATCH(L$4,'Escambia-Gilchrist'!$G21:$G32,0),MATCH(L$6,'Escambia-Gilchrist'!$H20:$S20,0)),IF(AND(COUNTIF('Dropdown Selections'!$C:$C,"="&amp;L$4)=1,L$4="OTHER",L$5="Total"),INDEX('Escambia-Gilchrist'!$H21:$S32,MATCH("331900 - Federal Grant - Other",'Escambia-Gilchrist'!$C21:$C32,0),MATCH(L$6,'Escambia-Gilchrist'!$H20:$S20,0)),IF(AND(COUNTIF('Dropdown Selections'!$C:$C,"="&amp;L$4)&gt;1,OR(L$5&lt;&gt;"Total", L$5&lt;&gt;"All Subcategories"),L$4=INDEX('Dropdown Selections'!$C:$D,MATCH(L$5,'Dropdown Selections'!$D:$D,0),1)),INDEX('Escambia-Gilchrist'!$H21:$S32,MATCH("*"&amp;L$5&amp;"*",'Escambia-Gilchrist'!$C21:$C32,0),MATCH(L$6,'Escambia-Gilchrist'!$H20:$S20,0)),IF(OR(AND(COUNTIF('Dropdown Selections'!$C:$C,"="&amp;L$4)&gt;1,L$5="Total"),AND(L$4="Total of All Categories",L$5="All Subcategories")),SUMIF('Escambia-Gilchrist'!$G21:$G32,"="&amp;L$4,INDEX('Escambia-Gilchrist'!$H21:$S32,,MATCH(L$6,'Escambia-Gilchrist'!$H20:$S20,0))),""))))))),0)</f>
        <v>0</v>
      </c>
    </row>
    <row r="25" spans="2:12" s="29" customFormat="1" ht="15.75" x14ac:dyDescent="0.25">
      <c r="B25" s="32" t="s">
        <v>124</v>
      </c>
      <c r="C25" s="31">
        <f>IFERROR(IF(OR(C$4="",C$5="",C$6=""),"",IF(OR(AND(C$4="Total of All Categories",C$5="Total"),AND( C$4&lt;&gt;"Total of All Categories",C$5="All Subcategories")),"",IF(AND(C$4="Total of All Categories",C$5="All Subcategories",C$6="All Types of Revenue"),'Escambia-Gilchrist'!$S45,IF(AND(COUNTIF('Dropdown Selections'!$C:$C,"="&amp;C$4)=1,C$4&lt;&gt;"OTHER",C$5="Total"),INDEX('Escambia-Gilchrist'!$H35:$S45,MATCH(C$4,'Escambia-Gilchrist'!$G35:$G45,0),MATCH(C$6,'Escambia-Gilchrist'!$H34:$S34,0)),IF(AND(COUNTIF('Dropdown Selections'!$C:$C,"="&amp;C$4)=1,C$4="OTHER",C$5="Total"),INDEX('Escambia-Gilchrist'!$H35:$S45,MATCH("331900 - Federal Grant - Other",'Escambia-Gilchrist'!$C35:$C45,0),MATCH(C$6,'Escambia-Gilchrist'!$H34:$S34,0)),IF(AND(COUNTIF('Dropdown Selections'!$C:$C,"="&amp;C$4)&gt;1,OR(C$5&lt;&gt;"Total", C$5&lt;&gt;"All Subcategories"),C$4=INDEX('Dropdown Selections'!$C:$D,MATCH(C$5,'Dropdown Selections'!$D:$D,0),1)),INDEX('Escambia-Gilchrist'!$H35:$S45,MATCH("*"&amp;C$5&amp;"*",'Escambia-Gilchrist'!$C35:$C45,0),MATCH(C$6,'Escambia-Gilchrist'!$H34:$S34,0)),IF(OR(AND(COUNTIF('Dropdown Selections'!$C:$C,"="&amp;C$4)&gt;1,C$5="Total"),AND(C$4="Total of All Categories",C$5="All Subcategories")),SUMIF('Escambia-Gilchrist'!$G35:$G45,"="&amp;C$4,INDEX('Escambia-Gilchrist'!$H35:$S45,,MATCH(C$6,'Escambia-Gilchrist'!$H34:$S34,0))),""))))))),0)</f>
        <v>1220992</v>
      </c>
      <c r="D25" s="31">
        <f>IFERROR(IF(OR(D$4="",D$5="",D$6=""),"",IF(OR(AND(D$4="Total of All Categories",D$5="Total"),AND( D$4&lt;&gt;"Total of All Categories",D$5="All Subcategories")),"",IF(AND(D$4="Total of All Categories",D$5="All Subcategories",D$6="All Types of Revenue"),'Escambia-Gilchrist'!$S45,IF(AND(COUNTIF('Dropdown Selections'!$C:$C,"="&amp;D$4)=1,D$4&lt;&gt;"OTHER",D$5="Total"),INDEX('Escambia-Gilchrist'!$H35:$S45,MATCH(D$4,'Escambia-Gilchrist'!$G35:$G45,0),MATCH(D$6,'Escambia-Gilchrist'!$H34:$S34,0)),IF(AND(COUNTIF('Dropdown Selections'!$C:$C,"="&amp;D$4)=1,D$4="OTHER",D$5="Total"),INDEX('Escambia-Gilchrist'!$H35:$S45,MATCH("331900 - Federal Grant - Other",'Escambia-Gilchrist'!$C35:$C45,0),MATCH(D$6,'Escambia-Gilchrist'!$H34:$S34,0)),IF(AND(COUNTIF('Dropdown Selections'!$C:$C,"="&amp;D$4)&gt;1,OR(D$5&lt;&gt;"Total", D$5&lt;&gt;"All Subcategories"),D$4=INDEX('Dropdown Selections'!$C:$D,MATCH(D$5,'Dropdown Selections'!$D:$D,0),1)),INDEX('Escambia-Gilchrist'!$H35:$S45,MATCH("*"&amp;D$5&amp;"*",'Escambia-Gilchrist'!$C35:$C45,0),MATCH(D$6,'Escambia-Gilchrist'!$H34:$S34,0)),IF(OR(AND(COUNTIF('Dropdown Selections'!$C:$C,"="&amp;D$4)&gt;1,D$5="Total"),AND(D$4="Total of All Categories",D$5="All Subcategories")),SUMIF('Escambia-Gilchrist'!$G35:$G45,"="&amp;D$4,INDEX('Escambia-Gilchrist'!$H35:$S45,,MATCH(D$6,'Escambia-Gilchrist'!$H34:$S34,0))),""))))))),0)</f>
        <v>69674</v>
      </c>
      <c r="E25" s="31">
        <f>IFERROR(IF(OR(E$4="",E$5="",E$6=""),"",IF(OR(AND(E$4="Total of All Categories",E$5="Total"),AND( E$4&lt;&gt;"Total of All Categories",E$5="All Subcategories")),"",IF(AND(E$4="Total of All Categories",E$5="All Subcategories",E$6="All Types of Revenue"),'Escambia-Gilchrist'!$S45,IF(AND(COUNTIF('Dropdown Selections'!$C:$C,"="&amp;E$4)=1,E$4&lt;&gt;"OTHER",E$5="Total"),INDEX('Escambia-Gilchrist'!$H35:$S45,MATCH(E$4,'Escambia-Gilchrist'!$G35:$G45,0),MATCH(E$6,'Escambia-Gilchrist'!$H34:$S34,0)),IF(AND(COUNTIF('Dropdown Selections'!$C:$C,"="&amp;E$4)=1,E$4="OTHER",E$5="Total"),INDEX('Escambia-Gilchrist'!$H35:$S45,MATCH("331900 - Federal Grant - Other",'Escambia-Gilchrist'!$C35:$C45,0),MATCH(E$6,'Escambia-Gilchrist'!$H34:$S34,0)),IF(AND(COUNTIF('Dropdown Selections'!$C:$C,"="&amp;E$4)&gt;1,OR(E$5&lt;&gt;"Total", E$5&lt;&gt;"All Subcategories"),E$4=INDEX('Dropdown Selections'!$C:$D,MATCH(E$5,'Dropdown Selections'!$D:$D,0),1)),INDEX('Escambia-Gilchrist'!$H35:$S45,MATCH("*"&amp;E$5&amp;"*",'Escambia-Gilchrist'!$C35:$C45,0),MATCH(E$6,'Escambia-Gilchrist'!$H34:$S34,0)),IF(OR(AND(COUNTIF('Dropdown Selections'!$C:$C,"="&amp;E$4)&gt;1,E$5="Total"),AND(E$4="Total of All Categories",E$5="All Subcategories")),SUMIF('Escambia-Gilchrist'!$G35:$G45,"="&amp;E$4,INDEX('Escambia-Gilchrist'!$H35:$S45,,MATCH(E$6,'Escambia-Gilchrist'!$H34:$S34,0))),""))))))),0)</f>
        <v>27527</v>
      </c>
      <c r="F25" s="31">
        <f>IFERROR(IF(OR(F$4="",F$5="",F$6=""),"",IF(OR(AND(F$4="Total of All Categories",F$5="Total"),AND( F$4&lt;&gt;"Total of All Categories",F$5="All Subcategories")),"",IF(AND(F$4="Total of All Categories",F$5="All Subcategories",F$6="All Types of Revenue"),'Escambia-Gilchrist'!$S45,IF(AND(COUNTIF('Dropdown Selections'!$C:$C,"="&amp;F$4)=1,F$4&lt;&gt;"OTHER",F$5="Total"),INDEX('Escambia-Gilchrist'!$H35:$S45,MATCH(F$4,'Escambia-Gilchrist'!$G35:$G45,0),MATCH(F$6,'Escambia-Gilchrist'!$H34:$S34,0)),IF(AND(COUNTIF('Dropdown Selections'!$C:$C,"="&amp;F$4)=1,F$4="OTHER",F$5="Total"),INDEX('Escambia-Gilchrist'!$H35:$S45,MATCH("331900 - Federal Grant - Other",'Escambia-Gilchrist'!$C35:$C45,0),MATCH(F$6,'Escambia-Gilchrist'!$H34:$S34,0)),IF(AND(COUNTIF('Dropdown Selections'!$C:$C,"="&amp;F$4)&gt;1,OR(F$5&lt;&gt;"Total", F$5&lt;&gt;"All Subcategories"),F$4=INDEX('Dropdown Selections'!$C:$D,MATCH(F$5,'Dropdown Selections'!$D:$D,0),1)),INDEX('Escambia-Gilchrist'!$H35:$S45,MATCH("*"&amp;F$5&amp;"*",'Escambia-Gilchrist'!$C35:$C45,0),MATCH(F$6,'Escambia-Gilchrist'!$H34:$S34,0)),IF(OR(AND(COUNTIF('Dropdown Selections'!$C:$C,"="&amp;F$4)&gt;1,F$5="Total"),AND(F$4="Total of All Categories",F$5="All Subcategories")),SUMIF('Escambia-Gilchrist'!$G35:$G45,"="&amp;F$4,INDEX('Escambia-Gilchrist'!$H35:$S45,,MATCH(F$6,'Escambia-Gilchrist'!$H34:$S34,0))),""))))))),0)</f>
        <v>79628</v>
      </c>
      <c r="G25" s="31">
        <f>IFERROR(IF(OR(G$4="",G$5="",G$6=""),"",IF(OR(AND(G$4="Total of All Categories",G$5="Total"),AND( G$4&lt;&gt;"Total of All Categories",G$5="All Subcategories")),"",IF(AND(G$4="Total of All Categories",G$5="All Subcategories",G$6="All Types of Revenue"),'Escambia-Gilchrist'!$S45,IF(AND(COUNTIF('Dropdown Selections'!$C:$C,"="&amp;G$4)=1,G$4&lt;&gt;"OTHER",G$5="Total"),INDEX('Escambia-Gilchrist'!$H35:$S45,MATCH(G$4,'Escambia-Gilchrist'!$G35:$G45,0),MATCH(G$6,'Escambia-Gilchrist'!$H34:$S34,0)),IF(AND(COUNTIF('Dropdown Selections'!$C:$C,"="&amp;G$4)=1,G$4="OTHER",G$5="Total"),INDEX('Escambia-Gilchrist'!$H35:$S45,MATCH("331900 - Federal Grant - Other",'Escambia-Gilchrist'!$C35:$C45,0),MATCH(G$6,'Escambia-Gilchrist'!$H34:$S34,0)),IF(AND(COUNTIF('Dropdown Selections'!$C:$C,"="&amp;G$4)&gt;1,OR(G$5&lt;&gt;"Total", G$5&lt;&gt;"All Subcategories"),G$4=INDEX('Dropdown Selections'!$C:$D,MATCH(G$5,'Dropdown Selections'!$D:$D,0),1)),INDEX('Escambia-Gilchrist'!$H35:$S45,MATCH("*"&amp;G$5&amp;"*",'Escambia-Gilchrist'!$C35:$C45,0),MATCH(G$6,'Escambia-Gilchrist'!$H34:$S34,0)),IF(OR(AND(COUNTIF('Dropdown Selections'!$C:$C,"="&amp;G$4)&gt;1,G$5="Total"),AND(G$4="Total of All Categories",G$5="All Subcategories")),SUMIF('Escambia-Gilchrist'!$G35:$G45,"="&amp;G$4,INDEX('Escambia-Gilchrist'!$H35:$S45,,MATCH(G$6,'Escambia-Gilchrist'!$H34:$S34,0))),""))))))),0)</f>
        <v>757446</v>
      </c>
      <c r="H25" s="31">
        <f>IFERROR(IF(OR(H$4="",H$5="",H$6=""),"",IF(OR(AND(H$4="Total of All Categories",H$5="Total"),AND( H$4&lt;&gt;"Total of All Categories",H$5="All Subcategories")),"",IF(AND(H$4="Total of All Categories",H$5="All Subcategories",H$6="All Types of Revenue"),'Escambia-Gilchrist'!$S45,IF(AND(COUNTIF('Dropdown Selections'!$C:$C,"="&amp;H$4)=1,H$4&lt;&gt;"OTHER",H$5="Total"),INDEX('Escambia-Gilchrist'!$H35:$S45,MATCH(H$4,'Escambia-Gilchrist'!$G35:$G45,0),MATCH(H$6,'Escambia-Gilchrist'!$H34:$S34,0)),IF(AND(COUNTIF('Dropdown Selections'!$C:$C,"="&amp;H$4)=1,H$4="OTHER",H$5="Total"),INDEX('Escambia-Gilchrist'!$H35:$S45,MATCH("331900 - Federal Grant - Other",'Escambia-Gilchrist'!$C35:$C45,0),MATCH(H$6,'Escambia-Gilchrist'!$H34:$S34,0)),IF(AND(COUNTIF('Dropdown Selections'!$C:$C,"="&amp;H$4)&gt;1,OR(H$5&lt;&gt;"Total", H$5&lt;&gt;"All Subcategories"),H$4=INDEX('Dropdown Selections'!$C:$D,MATCH(H$5,'Dropdown Selections'!$D:$D,0),1)),INDEX('Escambia-Gilchrist'!$H35:$S45,MATCH("*"&amp;H$5&amp;"*",'Escambia-Gilchrist'!$C35:$C45,0),MATCH(H$6,'Escambia-Gilchrist'!$H34:$S34,0)),IF(OR(AND(COUNTIF('Dropdown Selections'!$C:$C,"="&amp;H$4)&gt;1,H$5="Total"),AND(H$4="Total of All Categories",H$5="All Subcategories")),SUMIF('Escambia-Gilchrist'!$G35:$G45,"="&amp;H$4,INDEX('Escambia-Gilchrist'!$H35:$S45,,MATCH(H$6,'Escambia-Gilchrist'!$H34:$S34,0))),""))))))),0)</f>
        <v>99254</v>
      </c>
      <c r="I25" s="31">
        <f>IFERROR(IF(OR(I$4="",I$5="",I$6=""),"",IF(OR(AND(I$4="Total of All Categories",I$5="Total"),AND( I$4&lt;&gt;"Total of All Categories",I$5="All Subcategories")),"",IF(AND(I$4="Total of All Categories",I$5="All Subcategories",I$6="All Types of Revenue"),'Escambia-Gilchrist'!$S45,IF(AND(COUNTIF('Dropdown Selections'!$C:$C,"="&amp;I$4)=1,I$4&lt;&gt;"OTHER",I$5="Total"),INDEX('Escambia-Gilchrist'!$H35:$S45,MATCH(I$4,'Escambia-Gilchrist'!$G35:$G45,0),MATCH(I$6,'Escambia-Gilchrist'!$H34:$S34,0)),IF(AND(COUNTIF('Dropdown Selections'!$C:$C,"="&amp;I$4)=1,I$4="OTHER",I$5="Total"),INDEX('Escambia-Gilchrist'!$H35:$S45,MATCH("331900 - Federal Grant - Other",'Escambia-Gilchrist'!$C35:$C45,0),MATCH(I$6,'Escambia-Gilchrist'!$H34:$S34,0)),IF(AND(COUNTIF('Dropdown Selections'!$C:$C,"="&amp;I$4)&gt;1,OR(I$5&lt;&gt;"Total", I$5&lt;&gt;"All Subcategories"),I$4=INDEX('Dropdown Selections'!$C:$D,MATCH(I$5,'Dropdown Selections'!$D:$D,0),1)),INDEX('Escambia-Gilchrist'!$H35:$S45,MATCH("*"&amp;I$5&amp;"*",'Escambia-Gilchrist'!$C35:$C45,0),MATCH(I$6,'Escambia-Gilchrist'!$H34:$S34,0)),IF(OR(AND(COUNTIF('Dropdown Selections'!$C:$C,"="&amp;I$4)&gt;1,I$5="Total"),AND(I$4="Total of All Categories",I$5="All Subcategories")),SUMIF('Escambia-Gilchrist'!$G35:$G45,"="&amp;I$4,INDEX('Escambia-Gilchrist'!$H35:$S45,,MATCH(I$6,'Escambia-Gilchrist'!$H34:$S34,0))),""))))))),0)</f>
        <v>51722</v>
      </c>
      <c r="J25" s="31">
        <f>IFERROR(IF(OR(J$4="",J$5="",J$6=""),"",IF(OR(AND(J$4="Total of All Categories",J$5="Total"),AND( J$4&lt;&gt;"Total of All Categories",J$5="All Subcategories")),"",IF(AND(J$4="Total of All Categories",J$5="All Subcategories",J$6="All Types of Revenue"),'Escambia-Gilchrist'!$S45,IF(AND(COUNTIF('Dropdown Selections'!$C:$C,"="&amp;J$4)=1,J$4&lt;&gt;"OTHER",J$5="Total"),INDEX('Escambia-Gilchrist'!$H35:$S45,MATCH(J$4,'Escambia-Gilchrist'!$G35:$G45,0),MATCH(J$6,'Escambia-Gilchrist'!$H34:$S34,0)),IF(AND(COUNTIF('Dropdown Selections'!$C:$C,"="&amp;J$4)=1,J$4="OTHER",J$5="Total"),INDEX('Escambia-Gilchrist'!$H35:$S45,MATCH("331900 - Federal Grant - Other",'Escambia-Gilchrist'!$C35:$C45,0),MATCH(J$6,'Escambia-Gilchrist'!$H34:$S34,0)),IF(AND(COUNTIF('Dropdown Selections'!$C:$C,"="&amp;J$4)&gt;1,OR(J$5&lt;&gt;"Total", J$5&lt;&gt;"All Subcategories"),J$4=INDEX('Dropdown Selections'!$C:$D,MATCH(J$5,'Dropdown Selections'!$D:$D,0),1)),INDEX('Escambia-Gilchrist'!$H35:$S45,MATCH("*"&amp;J$5&amp;"*",'Escambia-Gilchrist'!$C35:$C45,0),MATCH(J$6,'Escambia-Gilchrist'!$H34:$S34,0)),IF(OR(AND(COUNTIF('Dropdown Selections'!$C:$C,"="&amp;J$4)&gt;1,J$5="Total"),AND(J$4="Total of All Categories",J$5="All Subcategories")),SUMIF('Escambia-Gilchrist'!$G35:$G45,"="&amp;J$4,INDEX('Escambia-Gilchrist'!$H35:$S45,,MATCH(J$6,'Escambia-Gilchrist'!$H34:$S34,0))),""))))))),0)</f>
        <v>63657</v>
      </c>
      <c r="K25" s="31">
        <f>IFERROR(IF(OR(K$4="",K$5="",K$6=""),"",IF(OR(AND(K$4="Total of All Categories",K$5="Total"),AND( K$4&lt;&gt;"Total of All Categories",K$5="All Subcategories")),"",IF(AND(K$4="Total of All Categories",K$5="All Subcategories",K$6="All Types of Revenue"),'Escambia-Gilchrist'!$S45,IF(AND(COUNTIF('Dropdown Selections'!$C:$C,"="&amp;K$4)=1,K$4&lt;&gt;"OTHER",K$5="Total"),INDEX('Escambia-Gilchrist'!$H35:$S45,MATCH(K$4,'Escambia-Gilchrist'!$G35:$G45,0),MATCH(K$6,'Escambia-Gilchrist'!$H34:$S34,0)),IF(AND(COUNTIF('Dropdown Selections'!$C:$C,"="&amp;K$4)=1,K$4="OTHER",K$5="Total"),INDEX('Escambia-Gilchrist'!$H35:$S45,MATCH("331900 - Federal Grant - Other",'Escambia-Gilchrist'!$C35:$C45,0),MATCH(K$6,'Escambia-Gilchrist'!$H34:$S34,0)),IF(AND(COUNTIF('Dropdown Selections'!$C:$C,"="&amp;K$4)&gt;1,OR(K$5&lt;&gt;"Total", K$5&lt;&gt;"All Subcategories"),K$4=INDEX('Dropdown Selections'!$C:$D,MATCH(K$5,'Dropdown Selections'!$D:$D,0),1)),INDEX('Escambia-Gilchrist'!$H35:$S45,MATCH("*"&amp;K$5&amp;"*",'Escambia-Gilchrist'!$C35:$C45,0),MATCH(K$6,'Escambia-Gilchrist'!$H34:$S34,0)),IF(OR(AND(COUNTIF('Dropdown Selections'!$C:$C,"="&amp;K$4)&gt;1,K$5="Total"),AND(K$4="Total of All Categories",K$5="All Subcategories")),SUMIF('Escambia-Gilchrist'!$G35:$G45,"="&amp;K$4,INDEX('Escambia-Gilchrist'!$H35:$S45,,MATCH(K$6,'Escambia-Gilchrist'!$H34:$S34,0))),""))))))),0)</f>
        <v>1076</v>
      </c>
      <c r="L25" s="31">
        <f>IFERROR(IF(OR(L$4="",L$5="",L$6=""),"",IF(OR(AND(L$4="Total of All Categories",L$5="Total"),AND( L$4&lt;&gt;"Total of All Categories",L$5="All Subcategories")),"",IF(AND(L$4="Total of All Categories",L$5="All Subcategories",L$6="All Types of Revenue"),'Escambia-Gilchrist'!$S45,IF(AND(COUNTIF('Dropdown Selections'!$C:$C,"="&amp;L$4)=1,L$4&lt;&gt;"OTHER",L$5="Total"),INDEX('Escambia-Gilchrist'!$H35:$S45,MATCH(L$4,'Escambia-Gilchrist'!$G35:$G45,0),MATCH(L$6,'Escambia-Gilchrist'!$H34:$S34,0)),IF(AND(COUNTIF('Dropdown Selections'!$C:$C,"="&amp;L$4)=1,L$4="OTHER",L$5="Total"),INDEX('Escambia-Gilchrist'!$H35:$S45,MATCH("331900 - Federal Grant - Other",'Escambia-Gilchrist'!$C35:$C45,0),MATCH(L$6,'Escambia-Gilchrist'!$H34:$S34,0)),IF(AND(COUNTIF('Dropdown Selections'!$C:$C,"="&amp;L$4)&gt;1,OR(L$5&lt;&gt;"Total", L$5&lt;&gt;"All Subcategories"),L$4=INDEX('Dropdown Selections'!$C:$D,MATCH(L$5,'Dropdown Selections'!$D:$D,0),1)),INDEX('Escambia-Gilchrist'!$H35:$S45,MATCH("*"&amp;L$5&amp;"*",'Escambia-Gilchrist'!$C35:$C45,0),MATCH(L$6,'Escambia-Gilchrist'!$H34:$S34,0)),IF(OR(AND(COUNTIF('Dropdown Selections'!$C:$C,"="&amp;L$4)&gt;1,L$5="Total"),AND(L$4="Total of All Categories",L$5="All Subcategories")),SUMIF('Escambia-Gilchrist'!$G35:$G45,"="&amp;L$4,INDEX('Escambia-Gilchrist'!$H35:$S45,,MATCH(L$6,'Escambia-Gilchrist'!$H34:$S34,0))),""))))))),0)</f>
        <v>71008</v>
      </c>
    </row>
    <row r="26" spans="2:12" s="29" customFormat="1" ht="15.75" x14ac:dyDescent="0.25">
      <c r="B26" s="32" t="s">
        <v>125</v>
      </c>
      <c r="C26" s="31">
        <f>IFERROR(IF(OR(C$4="",C$5="",C$6=""),"",IF(OR(AND(C$4="Total of All Categories",C$5="Total"),AND( C$4&lt;&gt;"Total of All Categories",C$5="All Subcategories")),"",IF(AND(C$4="Total of All Categories",C$5="All Subcategories",C$6="All Types of Revenue"),'Escambia-Gilchrist'!$S53,IF(AND(COUNTIF('Dropdown Selections'!$C:$C,"="&amp;C$4)=1,C$4&lt;&gt;"OTHER",C$5="Total"),INDEX('Escambia-Gilchrist'!$H48:$S53,MATCH(C$4,'Escambia-Gilchrist'!$G48:$G53,0),MATCH(C$6,'Escambia-Gilchrist'!$H47:$S47,0)),IF(AND(COUNTIF('Dropdown Selections'!$C:$C,"="&amp;C$4)=1,C$4="OTHER",C$5="Total"),INDEX('Escambia-Gilchrist'!$H48:$S53,MATCH("331900 - Federal Grant - Other",'Escambia-Gilchrist'!$C48:$C53,0),MATCH(C$6,'Escambia-Gilchrist'!$H47:$S47,0)),IF(AND(COUNTIF('Dropdown Selections'!$C:$C,"="&amp;C$4)&gt;1,OR(C$5&lt;&gt;"Total", C$5&lt;&gt;"All Subcategories"),C$4=INDEX('Dropdown Selections'!$C:$D,MATCH(C$5,'Dropdown Selections'!$D:$D,0),1)),INDEX('Escambia-Gilchrist'!$H48:$S53,MATCH("*"&amp;C$5&amp;"*",'Escambia-Gilchrist'!$C48:$C53,0),MATCH(C$6,'Escambia-Gilchrist'!$H47:$S47,0)),IF(OR(AND(COUNTIF('Dropdown Selections'!$C:$C,"="&amp;C$4)&gt;1,C$5="Total"),AND(C$4="Total of All Categories",C$5="All Subcategories")),SUMIF('Escambia-Gilchrist'!$G48:$G53,"="&amp;C$4,INDEX('Escambia-Gilchrist'!$H48:$S53,,MATCH(C$6,'Escambia-Gilchrist'!$H47:$S47,0))),""))))))),0)</f>
        <v>418496</v>
      </c>
      <c r="D26" s="31">
        <f>IFERROR(IF(OR(D$4="",D$5="",D$6=""),"",IF(OR(AND(D$4="Total of All Categories",D$5="Total"),AND( D$4&lt;&gt;"Total of All Categories",D$5="All Subcategories")),"",IF(AND(D$4="Total of All Categories",D$5="All Subcategories",D$6="All Types of Revenue"),'Escambia-Gilchrist'!$S53,IF(AND(COUNTIF('Dropdown Selections'!$C:$C,"="&amp;D$4)=1,D$4&lt;&gt;"OTHER",D$5="Total"),INDEX('Escambia-Gilchrist'!$H48:$S53,MATCH(D$4,'Escambia-Gilchrist'!$G48:$G53,0),MATCH(D$6,'Escambia-Gilchrist'!$H47:$S47,0)),IF(AND(COUNTIF('Dropdown Selections'!$C:$C,"="&amp;D$4)=1,D$4="OTHER",D$5="Total"),INDEX('Escambia-Gilchrist'!$H48:$S53,MATCH("331900 - Federal Grant - Other",'Escambia-Gilchrist'!$C48:$C53,0),MATCH(D$6,'Escambia-Gilchrist'!$H47:$S47,0)),IF(AND(COUNTIF('Dropdown Selections'!$C:$C,"="&amp;D$4)&gt;1,OR(D$5&lt;&gt;"Total", D$5&lt;&gt;"All Subcategories"),D$4=INDEX('Dropdown Selections'!$C:$D,MATCH(D$5,'Dropdown Selections'!$D:$D,0),1)),INDEX('Escambia-Gilchrist'!$H48:$S53,MATCH("*"&amp;D$5&amp;"*",'Escambia-Gilchrist'!$C48:$C53,0),MATCH(D$6,'Escambia-Gilchrist'!$H47:$S47,0)),IF(OR(AND(COUNTIF('Dropdown Selections'!$C:$C,"="&amp;D$4)&gt;1,D$5="Total"),AND(D$4="Total of All Categories",D$5="All Subcategories")),SUMIF('Escambia-Gilchrist'!$G48:$G53,"="&amp;D$4,INDEX('Escambia-Gilchrist'!$H48:$S53,,MATCH(D$6,'Escambia-Gilchrist'!$H47:$S47,0))),""))))))),0)</f>
        <v>13089</v>
      </c>
      <c r="E26" s="31">
        <f>IFERROR(IF(OR(E$4="",E$5="",E$6=""),"",IF(OR(AND(E$4="Total of All Categories",E$5="Total"),AND( E$4&lt;&gt;"Total of All Categories",E$5="All Subcategories")),"",IF(AND(E$4="Total of All Categories",E$5="All Subcategories",E$6="All Types of Revenue"),'Escambia-Gilchrist'!$S53,IF(AND(COUNTIF('Dropdown Selections'!$C:$C,"="&amp;E$4)=1,E$4&lt;&gt;"OTHER",E$5="Total"),INDEX('Escambia-Gilchrist'!$H48:$S53,MATCH(E$4,'Escambia-Gilchrist'!$G48:$G53,0),MATCH(E$6,'Escambia-Gilchrist'!$H47:$S47,0)),IF(AND(COUNTIF('Dropdown Selections'!$C:$C,"="&amp;E$4)=1,E$4="OTHER",E$5="Total"),INDEX('Escambia-Gilchrist'!$H48:$S53,MATCH("331900 - Federal Grant - Other",'Escambia-Gilchrist'!$C48:$C53,0),MATCH(E$6,'Escambia-Gilchrist'!$H47:$S47,0)),IF(AND(COUNTIF('Dropdown Selections'!$C:$C,"="&amp;E$4)&gt;1,OR(E$5&lt;&gt;"Total", E$5&lt;&gt;"All Subcategories"),E$4=INDEX('Dropdown Selections'!$C:$D,MATCH(E$5,'Dropdown Selections'!$D:$D,0),1)),INDEX('Escambia-Gilchrist'!$H48:$S53,MATCH("*"&amp;E$5&amp;"*",'Escambia-Gilchrist'!$C48:$C53,0),MATCH(E$6,'Escambia-Gilchrist'!$H47:$S47,0)),IF(OR(AND(COUNTIF('Dropdown Selections'!$C:$C,"="&amp;E$4)&gt;1,E$5="Total"),AND(E$4="Total of All Categories",E$5="All Subcategories")),SUMIF('Escambia-Gilchrist'!$G48:$G53,"="&amp;E$4,INDEX('Escambia-Gilchrist'!$H48:$S53,,MATCH(E$6,'Escambia-Gilchrist'!$H47:$S47,0))),""))))))),0)</f>
        <v>152297</v>
      </c>
      <c r="F26" s="31">
        <f>IFERROR(IF(OR(F$4="",F$5="",F$6=""),"",IF(OR(AND(F$4="Total of All Categories",F$5="Total"),AND( F$4&lt;&gt;"Total of All Categories",F$5="All Subcategories")),"",IF(AND(F$4="Total of All Categories",F$5="All Subcategories",F$6="All Types of Revenue"),'Escambia-Gilchrist'!$S53,IF(AND(COUNTIF('Dropdown Selections'!$C:$C,"="&amp;F$4)=1,F$4&lt;&gt;"OTHER",F$5="Total"),INDEX('Escambia-Gilchrist'!$H48:$S53,MATCH(F$4,'Escambia-Gilchrist'!$G48:$G53,0),MATCH(F$6,'Escambia-Gilchrist'!$H47:$S47,0)),IF(AND(COUNTIF('Dropdown Selections'!$C:$C,"="&amp;F$4)=1,F$4="OTHER",F$5="Total"),INDEX('Escambia-Gilchrist'!$H48:$S53,MATCH("331900 - Federal Grant - Other",'Escambia-Gilchrist'!$C48:$C53,0),MATCH(F$6,'Escambia-Gilchrist'!$H47:$S47,0)),IF(AND(COUNTIF('Dropdown Selections'!$C:$C,"="&amp;F$4)&gt;1,OR(F$5&lt;&gt;"Total", F$5&lt;&gt;"All Subcategories"),F$4=INDEX('Dropdown Selections'!$C:$D,MATCH(F$5,'Dropdown Selections'!$D:$D,0),1)),INDEX('Escambia-Gilchrist'!$H48:$S53,MATCH("*"&amp;F$5&amp;"*",'Escambia-Gilchrist'!$C48:$C53,0),MATCH(F$6,'Escambia-Gilchrist'!$H47:$S47,0)),IF(OR(AND(COUNTIF('Dropdown Selections'!$C:$C,"="&amp;F$4)&gt;1,F$5="Total"),AND(F$4="Total of All Categories",F$5="All Subcategories")),SUMIF('Escambia-Gilchrist'!$G48:$G53,"="&amp;F$4,INDEX('Escambia-Gilchrist'!$H48:$S53,,MATCH(F$6,'Escambia-Gilchrist'!$H47:$S47,0))),""))))))),0)</f>
        <v>0</v>
      </c>
      <c r="G26" s="31">
        <f>IFERROR(IF(OR(G$4="",G$5="",G$6=""),"",IF(OR(AND(G$4="Total of All Categories",G$5="Total"),AND( G$4&lt;&gt;"Total of All Categories",G$5="All Subcategories")),"",IF(AND(G$4="Total of All Categories",G$5="All Subcategories",G$6="All Types of Revenue"),'Escambia-Gilchrist'!$S53,IF(AND(COUNTIF('Dropdown Selections'!$C:$C,"="&amp;G$4)=1,G$4&lt;&gt;"OTHER",G$5="Total"),INDEX('Escambia-Gilchrist'!$H48:$S53,MATCH(G$4,'Escambia-Gilchrist'!$G48:$G53,0),MATCH(G$6,'Escambia-Gilchrist'!$H47:$S47,0)),IF(AND(COUNTIF('Dropdown Selections'!$C:$C,"="&amp;G$4)=1,G$4="OTHER",G$5="Total"),INDEX('Escambia-Gilchrist'!$H48:$S53,MATCH("331900 - Federal Grant - Other",'Escambia-Gilchrist'!$C48:$C53,0),MATCH(G$6,'Escambia-Gilchrist'!$H47:$S47,0)),IF(AND(COUNTIF('Dropdown Selections'!$C:$C,"="&amp;G$4)&gt;1,OR(G$5&lt;&gt;"Total", G$5&lt;&gt;"All Subcategories"),G$4=INDEX('Dropdown Selections'!$C:$D,MATCH(G$5,'Dropdown Selections'!$D:$D,0),1)),INDEX('Escambia-Gilchrist'!$H48:$S53,MATCH("*"&amp;G$5&amp;"*",'Escambia-Gilchrist'!$C48:$C53,0),MATCH(G$6,'Escambia-Gilchrist'!$H47:$S47,0)),IF(OR(AND(COUNTIF('Dropdown Selections'!$C:$C,"="&amp;G$4)&gt;1,G$5="Total"),AND(G$4="Total of All Categories",G$5="All Subcategories")),SUMIF('Escambia-Gilchrist'!$G48:$G53,"="&amp;G$4,INDEX('Escambia-Gilchrist'!$H48:$S53,,MATCH(G$6,'Escambia-Gilchrist'!$H47:$S47,0))),""))))))),0)</f>
        <v>2224</v>
      </c>
      <c r="H26" s="31">
        <f>IFERROR(IF(OR(H$4="",H$5="",H$6=""),"",IF(OR(AND(H$4="Total of All Categories",H$5="Total"),AND( H$4&lt;&gt;"Total of All Categories",H$5="All Subcategories")),"",IF(AND(H$4="Total of All Categories",H$5="All Subcategories",H$6="All Types of Revenue"),'Escambia-Gilchrist'!$S53,IF(AND(COUNTIF('Dropdown Selections'!$C:$C,"="&amp;H$4)=1,H$4&lt;&gt;"OTHER",H$5="Total"),INDEX('Escambia-Gilchrist'!$H48:$S53,MATCH(H$4,'Escambia-Gilchrist'!$G48:$G53,0),MATCH(H$6,'Escambia-Gilchrist'!$H47:$S47,0)),IF(AND(COUNTIF('Dropdown Selections'!$C:$C,"="&amp;H$4)=1,H$4="OTHER",H$5="Total"),INDEX('Escambia-Gilchrist'!$H48:$S53,MATCH("331900 - Federal Grant - Other",'Escambia-Gilchrist'!$C48:$C53,0),MATCH(H$6,'Escambia-Gilchrist'!$H47:$S47,0)),IF(AND(COUNTIF('Dropdown Selections'!$C:$C,"="&amp;H$4)&gt;1,OR(H$5&lt;&gt;"Total", H$5&lt;&gt;"All Subcategories"),H$4=INDEX('Dropdown Selections'!$C:$D,MATCH(H$5,'Dropdown Selections'!$D:$D,0),1)),INDEX('Escambia-Gilchrist'!$H48:$S53,MATCH("*"&amp;H$5&amp;"*",'Escambia-Gilchrist'!$C48:$C53,0),MATCH(H$6,'Escambia-Gilchrist'!$H47:$S47,0)),IF(OR(AND(COUNTIF('Dropdown Selections'!$C:$C,"="&amp;H$4)&gt;1,H$5="Total"),AND(H$4="Total of All Categories",H$5="All Subcategories")),SUMIF('Escambia-Gilchrist'!$G48:$G53,"="&amp;H$4,INDEX('Escambia-Gilchrist'!$H48:$S53,,MATCH(H$6,'Escambia-Gilchrist'!$H47:$S47,0))),""))))))),0)</f>
        <v>0</v>
      </c>
      <c r="I26" s="31">
        <f>IFERROR(IF(OR(I$4="",I$5="",I$6=""),"",IF(OR(AND(I$4="Total of All Categories",I$5="Total"),AND( I$4&lt;&gt;"Total of All Categories",I$5="All Subcategories")),"",IF(AND(I$4="Total of All Categories",I$5="All Subcategories",I$6="All Types of Revenue"),'Escambia-Gilchrist'!$S53,IF(AND(COUNTIF('Dropdown Selections'!$C:$C,"="&amp;I$4)=1,I$4&lt;&gt;"OTHER",I$5="Total"),INDEX('Escambia-Gilchrist'!$H48:$S53,MATCH(I$4,'Escambia-Gilchrist'!$G48:$G53,0),MATCH(I$6,'Escambia-Gilchrist'!$H47:$S47,0)),IF(AND(COUNTIF('Dropdown Selections'!$C:$C,"="&amp;I$4)=1,I$4="OTHER",I$5="Total"),INDEX('Escambia-Gilchrist'!$H48:$S53,MATCH("331900 - Federal Grant - Other",'Escambia-Gilchrist'!$C48:$C53,0),MATCH(I$6,'Escambia-Gilchrist'!$H47:$S47,0)),IF(AND(COUNTIF('Dropdown Selections'!$C:$C,"="&amp;I$4)&gt;1,OR(I$5&lt;&gt;"Total", I$5&lt;&gt;"All Subcategories"),I$4=INDEX('Dropdown Selections'!$C:$D,MATCH(I$5,'Dropdown Selections'!$D:$D,0),1)),INDEX('Escambia-Gilchrist'!$H48:$S53,MATCH("*"&amp;I$5&amp;"*",'Escambia-Gilchrist'!$C48:$C53,0),MATCH(I$6,'Escambia-Gilchrist'!$H47:$S47,0)),IF(OR(AND(COUNTIF('Dropdown Selections'!$C:$C,"="&amp;I$4)&gt;1,I$5="Total"),AND(I$4="Total of All Categories",I$5="All Subcategories")),SUMIF('Escambia-Gilchrist'!$G48:$G53,"="&amp;I$4,INDEX('Escambia-Gilchrist'!$H48:$S53,,MATCH(I$6,'Escambia-Gilchrist'!$H47:$S47,0))),""))))))),0)</f>
        <v>232456</v>
      </c>
      <c r="J26" s="31">
        <f>IFERROR(IF(OR(J$4="",J$5="",J$6=""),"",IF(OR(AND(J$4="Total of All Categories",J$5="Total"),AND( J$4&lt;&gt;"Total of All Categories",J$5="All Subcategories")),"",IF(AND(J$4="Total of All Categories",J$5="All Subcategories",J$6="All Types of Revenue"),'Escambia-Gilchrist'!$S53,IF(AND(COUNTIF('Dropdown Selections'!$C:$C,"="&amp;J$4)=1,J$4&lt;&gt;"OTHER",J$5="Total"),INDEX('Escambia-Gilchrist'!$H48:$S53,MATCH(J$4,'Escambia-Gilchrist'!$G48:$G53,0),MATCH(J$6,'Escambia-Gilchrist'!$H47:$S47,0)),IF(AND(COUNTIF('Dropdown Selections'!$C:$C,"="&amp;J$4)=1,J$4="OTHER",J$5="Total"),INDEX('Escambia-Gilchrist'!$H48:$S53,MATCH("331900 - Federal Grant - Other",'Escambia-Gilchrist'!$C48:$C53,0),MATCH(J$6,'Escambia-Gilchrist'!$H47:$S47,0)),IF(AND(COUNTIF('Dropdown Selections'!$C:$C,"="&amp;J$4)&gt;1,OR(J$5&lt;&gt;"Total", J$5&lt;&gt;"All Subcategories"),J$4=INDEX('Dropdown Selections'!$C:$D,MATCH(J$5,'Dropdown Selections'!$D:$D,0),1)),INDEX('Escambia-Gilchrist'!$H48:$S53,MATCH("*"&amp;J$5&amp;"*",'Escambia-Gilchrist'!$C48:$C53,0),MATCH(J$6,'Escambia-Gilchrist'!$H47:$S47,0)),IF(OR(AND(COUNTIF('Dropdown Selections'!$C:$C,"="&amp;J$4)&gt;1,J$5="Total"),AND(J$4="Total of All Categories",J$5="All Subcategories")),SUMIF('Escambia-Gilchrist'!$G48:$G53,"="&amp;J$4,INDEX('Escambia-Gilchrist'!$H48:$S53,,MATCH(J$6,'Escambia-Gilchrist'!$H47:$S47,0))),""))))))),0)</f>
        <v>18430</v>
      </c>
      <c r="K26" s="31">
        <f>IFERROR(IF(OR(K$4="",K$5="",K$6=""),"",IF(OR(AND(K$4="Total of All Categories",K$5="Total"),AND( K$4&lt;&gt;"Total of All Categories",K$5="All Subcategories")),"",IF(AND(K$4="Total of All Categories",K$5="All Subcategories",K$6="All Types of Revenue"),'Escambia-Gilchrist'!$S53,IF(AND(COUNTIF('Dropdown Selections'!$C:$C,"="&amp;K$4)=1,K$4&lt;&gt;"OTHER",K$5="Total"),INDEX('Escambia-Gilchrist'!$H48:$S53,MATCH(K$4,'Escambia-Gilchrist'!$G48:$G53,0),MATCH(K$6,'Escambia-Gilchrist'!$H47:$S47,0)),IF(AND(COUNTIF('Dropdown Selections'!$C:$C,"="&amp;K$4)=1,K$4="OTHER",K$5="Total"),INDEX('Escambia-Gilchrist'!$H48:$S53,MATCH("331900 - Federal Grant - Other",'Escambia-Gilchrist'!$C48:$C53,0),MATCH(K$6,'Escambia-Gilchrist'!$H47:$S47,0)),IF(AND(COUNTIF('Dropdown Selections'!$C:$C,"="&amp;K$4)&gt;1,OR(K$5&lt;&gt;"Total", K$5&lt;&gt;"All Subcategories"),K$4=INDEX('Dropdown Selections'!$C:$D,MATCH(K$5,'Dropdown Selections'!$D:$D,0),1)),INDEX('Escambia-Gilchrist'!$H48:$S53,MATCH("*"&amp;K$5&amp;"*",'Escambia-Gilchrist'!$C48:$C53,0),MATCH(K$6,'Escambia-Gilchrist'!$H47:$S47,0)),IF(OR(AND(COUNTIF('Dropdown Selections'!$C:$C,"="&amp;K$4)&gt;1,K$5="Total"),AND(K$4="Total of All Categories",K$5="All Subcategories")),SUMIF('Escambia-Gilchrist'!$G48:$G53,"="&amp;K$4,INDEX('Escambia-Gilchrist'!$H48:$S53,,MATCH(K$6,'Escambia-Gilchrist'!$H47:$S47,0))),""))))))),0)</f>
        <v>0</v>
      </c>
      <c r="L26" s="31">
        <f>IFERROR(IF(OR(L$4="",L$5="",L$6=""),"",IF(OR(AND(L$4="Total of All Categories",L$5="Total"),AND( L$4&lt;&gt;"Total of All Categories",L$5="All Subcategories")),"",IF(AND(L$4="Total of All Categories",L$5="All Subcategories",L$6="All Types of Revenue"),'Escambia-Gilchrist'!$S53,IF(AND(COUNTIF('Dropdown Selections'!$C:$C,"="&amp;L$4)=1,L$4&lt;&gt;"OTHER",L$5="Total"),INDEX('Escambia-Gilchrist'!$H48:$S53,MATCH(L$4,'Escambia-Gilchrist'!$G48:$G53,0),MATCH(L$6,'Escambia-Gilchrist'!$H47:$S47,0)),IF(AND(COUNTIF('Dropdown Selections'!$C:$C,"="&amp;L$4)=1,L$4="OTHER",L$5="Total"),INDEX('Escambia-Gilchrist'!$H48:$S53,MATCH("331900 - Federal Grant - Other",'Escambia-Gilchrist'!$C48:$C53,0),MATCH(L$6,'Escambia-Gilchrist'!$H47:$S47,0)),IF(AND(COUNTIF('Dropdown Selections'!$C:$C,"="&amp;L$4)&gt;1,OR(L$5&lt;&gt;"Total", L$5&lt;&gt;"All Subcategories"),L$4=INDEX('Dropdown Selections'!$C:$D,MATCH(L$5,'Dropdown Selections'!$D:$D,0),1)),INDEX('Escambia-Gilchrist'!$H48:$S53,MATCH("*"&amp;L$5&amp;"*",'Escambia-Gilchrist'!$C48:$C53,0),MATCH(L$6,'Escambia-Gilchrist'!$H47:$S47,0)),IF(OR(AND(COUNTIF('Dropdown Selections'!$C:$C,"="&amp;L$4)&gt;1,L$5="Total"),AND(L$4="Total of All Categories",L$5="All Subcategories")),SUMIF('Escambia-Gilchrist'!$G48:$G53,"="&amp;L$4,INDEX('Escambia-Gilchrist'!$H48:$S53,,MATCH(L$6,'Escambia-Gilchrist'!$H47:$S47,0))),""))))))),0)</f>
        <v>0</v>
      </c>
    </row>
    <row r="27" spans="2:12" s="29" customFormat="1" ht="15.75" x14ac:dyDescent="0.25">
      <c r="B27" s="32" t="s">
        <v>126</v>
      </c>
      <c r="C27" s="31">
        <f>IFERROR(IF(OR(C$4="",C$5="",C$6=""),"",IF(OR(AND(C$4="Total of All Categories",C$5="Total"),AND( C$4&lt;&gt;"Total of All Categories",C$5="All Subcategories")),"",IF(AND(C$4="Total of All Categories",C$5="All Subcategories",C$6="All Types of Revenue"),'Escambia-Gilchrist'!$S60,IF(AND(COUNTIF('Dropdown Selections'!$C:$C,"="&amp;C$4)=1,C$4&lt;&gt;"OTHER",C$5="Total"),INDEX('Escambia-Gilchrist'!$H56:$S60,MATCH(C$4,'Escambia-Gilchrist'!$G56:$G60,0),MATCH(C$6,'Escambia-Gilchrist'!$H55:$S55,0)),IF(AND(COUNTIF('Dropdown Selections'!$C:$C,"="&amp;C$4)=1,C$4="OTHER",C$5="Total"),INDEX('Escambia-Gilchrist'!$H56:$S60,MATCH("331900 - Federal Grant - Other",'Escambia-Gilchrist'!$C56:$C60,0),MATCH(C$6,'Escambia-Gilchrist'!$H55:$S55,0)),IF(AND(COUNTIF('Dropdown Selections'!$C:$C,"="&amp;C$4)&gt;1,OR(C$5&lt;&gt;"Total", C$5&lt;&gt;"All Subcategories"),C$4=INDEX('Dropdown Selections'!$C:$D,MATCH(C$5,'Dropdown Selections'!$D:$D,0),1)),INDEX('Escambia-Gilchrist'!$H56:$S60,MATCH("*"&amp;C$5&amp;"*",'Escambia-Gilchrist'!$C56:$C60,0),MATCH(C$6,'Escambia-Gilchrist'!$H55:$S55,0)),IF(OR(AND(COUNTIF('Dropdown Selections'!$C:$C,"="&amp;C$4)&gt;1,C$5="Total"),AND(C$4="Total of All Categories",C$5="All Subcategories")),SUMIF('Escambia-Gilchrist'!$G56:$G60,"="&amp;C$4,INDEX('Escambia-Gilchrist'!$H56:$S60,,MATCH(C$6,'Escambia-Gilchrist'!$H55:$S55,0))),""))))))),0)</f>
        <v>534095</v>
      </c>
      <c r="D27" s="31">
        <f>IFERROR(IF(OR(D$4="",D$5="",D$6=""),"",IF(OR(AND(D$4="Total of All Categories",D$5="Total"),AND( D$4&lt;&gt;"Total of All Categories",D$5="All Subcategories")),"",IF(AND(D$4="Total of All Categories",D$5="All Subcategories",D$6="All Types of Revenue"),'Escambia-Gilchrist'!$S60,IF(AND(COUNTIF('Dropdown Selections'!$C:$C,"="&amp;D$4)=1,D$4&lt;&gt;"OTHER",D$5="Total"),INDEX('Escambia-Gilchrist'!$H56:$S60,MATCH(D$4,'Escambia-Gilchrist'!$G56:$G60,0),MATCH(D$6,'Escambia-Gilchrist'!$H55:$S55,0)),IF(AND(COUNTIF('Dropdown Selections'!$C:$C,"="&amp;D$4)=1,D$4="OTHER",D$5="Total"),INDEX('Escambia-Gilchrist'!$H56:$S60,MATCH("331900 - Federal Grant - Other",'Escambia-Gilchrist'!$C56:$C60,0),MATCH(D$6,'Escambia-Gilchrist'!$H55:$S55,0)),IF(AND(COUNTIF('Dropdown Selections'!$C:$C,"="&amp;D$4)&gt;1,OR(D$5&lt;&gt;"Total", D$5&lt;&gt;"All Subcategories"),D$4=INDEX('Dropdown Selections'!$C:$D,MATCH(D$5,'Dropdown Selections'!$D:$D,0),1)),INDEX('Escambia-Gilchrist'!$H56:$S60,MATCH("*"&amp;D$5&amp;"*",'Escambia-Gilchrist'!$C56:$C60,0),MATCH(D$6,'Escambia-Gilchrist'!$H55:$S55,0)),IF(OR(AND(COUNTIF('Dropdown Selections'!$C:$C,"="&amp;D$4)&gt;1,D$5="Total"),AND(D$4="Total of All Categories",D$5="All Subcategories")),SUMIF('Escambia-Gilchrist'!$G56:$G60,"="&amp;D$4,INDEX('Escambia-Gilchrist'!$H56:$S60,,MATCH(D$6,'Escambia-Gilchrist'!$H55:$S55,0))),""))))))),0)</f>
        <v>0</v>
      </c>
      <c r="E27" s="31">
        <f>IFERROR(IF(OR(E$4="",E$5="",E$6=""),"",IF(OR(AND(E$4="Total of All Categories",E$5="Total"),AND( E$4&lt;&gt;"Total of All Categories",E$5="All Subcategories")),"",IF(AND(E$4="Total of All Categories",E$5="All Subcategories",E$6="All Types of Revenue"),'Escambia-Gilchrist'!$S60,IF(AND(COUNTIF('Dropdown Selections'!$C:$C,"="&amp;E$4)=1,E$4&lt;&gt;"OTHER",E$5="Total"),INDEX('Escambia-Gilchrist'!$H56:$S60,MATCH(E$4,'Escambia-Gilchrist'!$G56:$G60,0),MATCH(E$6,'Escambia-Gilchrist'!$H55:$S55,0)),IF(AND(COUNTIF('Dropdown Selections'!$C:$C,"="&amp;E$4)=1,E$4="OTHER",E$5="Total"),INDEX('Escambia-Gilchrist'!$H56:$S60,MATCH("331900 - Federal Grant - Other",'Escambia-Gilchrist'!$C56:$C60,0),MATCH(E$6,'Escambia-Gilchrist'!$H55:$S55,0)),IF(AND(COUNTIF('Dropdown Selections'!$C:$C,"="&amp;E$4)&gt;1,OR(E$5&lt;&gt;"Total", E$5&lt;&gt;"All Subcategories"),E$4=INDEX('Dropdown Selections'!$C:$D,MATCH(E$5,'Dropdown Selections'!$D:$D,0),1)),INDEX('Escambia-Gilchrist'!$H56:$S60,MATCH("*"&amp;E$5&amp;"*",'Escambia-Gilchrist'!$C56:$C60,0),MATCH(E$6,'Escambia-Gilchrist'!$H55:$S55,0)),IF(OR(AND(COUNTIF('Dropdown Selections'!$C:$C,"="&amp;E$4)&gt;1,E$5="Total"),AND(E$4="Total of All Categories",E$5="All Subcategories")),SUMIF('Escambia-Gilchrist'!$G56:$G60,"="&amp;E$4,INDEX('Escambia-Gilchrist'!$H56:$S60,,MATCH(E$6,'Escambia-Gilchrist'!$H55:$S55,0))),""))))))),0)</f>
        <v>1387</v>
      </c>
      <c r="F27" s="31">
        <f>IFERROR(IF(OR(F$4="",F$5="",F$6=""),"",IF(OR(AND(F$4="Total of All Categories",F$5="Total"),AND( F$4&lt;&gt;"Total of All Categories",F$5="All Subcategories")),"",IF(AND(F$4="Total of All Categories",F$5="All Subcategories",F$6="All Types of Revenue"),'Escambia-Gilchrist'!$S60,IF(AND(COUNTIF('Dropdown Selections'!$C:$C,"="&amp;F$4)=1,F$4&lt;&gt;"OTHER",F$5="Total"),INDEX('Escambia-Gilchrist'!$H56:$S60,MATCH(F$4,'Escambia-Gilchrist'!$G56:$G60,0),MATCH(F$6,'Escambia-Gilchrist'!$H55:$S55,0)),IF(AND(COUNTIF('Dropdown Selections'!$C:$C,"="&amp;F$4)=1,F$4="OTHER",F$5="Total"),INDEX('Escambia-Gilchrist'!$H56:$S60,MATCH("331900 - Federal Grant - Other",'Escambia-Gilchrist'!$C56:$C60,0),MATCH(F$6,'Escambia-Gilchrist'!$H55:$S55,0)),IF(AND(COUNTIF('Dropdown Selections'!$C:$C,"="&amp;F$4)&gt;1,OR(F$5&lt;&gt;"Total", F$5&lt;&gt;"All Subcategories"),F$4=INDEX('Dropdown Selections'!$C:$D,MATCH(F$5,'Dropdown Selections'!$D:$D,0),1)),INDEX('Escambia-Gilchrist'!$H56:$S60,MATCH("*"&amp;F$5&amp;"*",'Escambia-Gilchrist'!$C56:$C60,0),MATCH(F$6,'Escambia-Gilchrist'!$H55:$S55,0)),IF(OR(AND(COUNTIF('Dropdown Selections'!$C:$C,"="&amp;F$4)&gt;1,F$5="Total"),AND(F$4="Total of All Categories",F$5="All Subcategories")),SUMIF('Escambia-Gilchrist'!$G56:$G60,"="&amp;F$4,INDEX('Escambia-Gilchrist'!$H56:$S60,,MATCH(F$6,'Escambia-Gilchrist'!$H55:$S55,0))),""))))))),0)</f>
        <v>90909</v>
      </c>
      <c r="G27" s="31">
        <f>IFERROR(IF(OR(G$4="",G$5="",G$6=""),"",IF(OR(AND(G$4="Total of All Categories",G$5="Total"),AND( G$4&lt;&gt;"Total of All Categories",G$5="All Subcategories")),"",IF(AND(G$4="Total of All Categories",G$5="All Subcategories",G$6="All Types of Revenue"),'Escambia-Gilchrist'!$S60,IF(AND(COUNTIF('Dropdown Selections'!$C:$C,"="&amp;G$4)=1,G$4&lt;&gt;"OTHER",G$5="Total"),INDEX('Escambia-Gilchrist'!$H56:$S60,MATCH(G$4,'Escambia-Gilchrist'!$G56:$G60,0),MATCH(G$6,'Escambia-Gilchrist'!$H55:$S55,0)),IF(AND(COUNTIF('Dropdown Selections'!$C:$C,"="&amp;G$4)=1,G$4="OTHER",G$5="Total"),INDEX('Escambia-Gilchrist'!$H56:$S60,MATCH("331900 - Federal Grant - Other",'Escambia-Gilchrist'!$C56:$C60,0),MATCH(G$6,'Escambia-Gilchrist'!$H55:$S55,0)),IF(AND(COUNTIF('Dropdown Selections'!$C:$C,"="&amp;G$4)&gt;1,OR(G$5&lt;&gt;"Total", G$5&lt;&gt;"All Subcategories"),G$4=INDEX('Dropdown Selections'!$C:$D,MATCH(G$5,'Dropdown Selections'!$D:$D,0),1)),INDEX('Escambia-Gilchrist'!$H56:$S60,MATCH("*"&amp;G$5&amp;"*",'Escambia-Gilchrist'!$C56:$C60,0),MATCH(G$6,'Escambia-Gilchrist'!$H55:$S55,0)),IF(OR(AND(COUNTIF('Dropdown Selections'!$C:$C,"="&amp;G$4)&gt;1,G$5="Total"),AND(G$4="Total of All Categories",G$5="All Subcategories")),SUMIF('Escambia-Gilchrist'!$G56:$G60,"="&amp;G$4,INDEX('Escambia-Gilchrist'!$H56:$S60,,MATCH(G$6,'Escambia-Gilchrist'!$H55:$S55,0))),""))))))),0)</f>
        <v>0</v>
      </c>
      <c r="H27" s="31">
        <f>IFERROR(IF(OR(H$4="",H$5="",H$6=""),"",IF(OR(AND(H$4="Total of All Categories",H$5="Total"),AND( H$4&lt;&gt;"Total of All Categories",H$5="All Subcategories")),"",IF(AND(H$4="Total of All Categories",H$5="All Subcategories",H$6="All Types of Revenue"),'Escambia-Gilchrist'!$S60,IF(AND(COUNTIF('Dropdown Selections'!$C:$C,"="&amp;H$4)=1,H$4&lt;&gt;"OTHER",H$5="Total"),INDEX('Escambia-Gilchrist'!$H56:$S60,MATCH(H$4,'Escambia-Gilchrist'!$G56:$G60,0),MATCH(H$6,'Escambia-Gilchrist'!$H55:$S55,0)),IF(AND(COUNTIF('Dropdown Selections'!$C:$C,"="&amp;H$4)=1,H$4="OTHER",H$5="Total"),INDEX('Escambia-Gilchrist'!$H56:$S60,MATCH("331900 - Federal Grant - Other",'Escambia-Gilchrist'!$C56:$C60,0),MATCH(H$6,'Escambia-Gilchrist'!$H55:$S55,0)),IF(AND(COUNTIF('Dropdown Selections'!$C:$C,"="&amp;H$4)&gt;1,OR(H$5&lt;&gt;"Total", H$5&lt;&gt;"All Subcategories"),H$4=INDEX('Dropdown Selections'!$C:$D,MATCH(H$5,'Dropdown Selections'!$D:$D,0),1)),INDEX('Escambia-Gilchrist'!$H56:$S60,MATCH("*"&amp;H$5&amp;"*",'Escambia-Gilchrist'!$C56:$C60,0),MATCH(H$6,'Escambia-Gilchrist'!$H55:$S55,0)),IF(OR(AND(COUNTIF('Dropdown Selections'!$C:$C,"="&amp;H$4)&gt;1,H$5="Total"),AND(H$4="Total of All Categories",H$5="All Subcategories")),SUMIF('Escambia-Gilchrist'!$G56:$G60,"="&amp;H$4,INDEX('Escambia-Gilchrist'!$H56:$S60,,MATCH(H$6,'Escambia-Gilchrist'!$H55:$S55,0))),""))))))),0)</f>
        <v>350000</v>
      </c>
      <c r="I27" s="31">
        <f>IFERROR(IF(OR(I$4="",I$5="",I$6=""),"",IF(OR(AND(I$4="Total of All Categories",I$5="Total"),AND( I$4&lt;&gt;"Total of All Categories",I$5="All Subcategories")),"",IF(AND(I$4="Total of All Categories",I$5="All Subcategories",I$6="All Types of Revenue"),'Escambia-Gilchrist'!$S60,IF(AND(COUNTIF('Dropdown Selections'!$C:$C,"="&amp;I$4)=1,I$4&lt;&gt;"OTHER",I$5="Total"),INDEX('Escambia-Gilchrist'!$H56:$S60,MATCH(I$4,'Escambia-Gilchrist'!$G56:$G60,0),MATCH(I$6,'Escambia-Gilchrist'!$H55:$S55,0)),IF(AND(COUNTIF('Dropdown Selections'!$C:$C,"="&amp;I$4)=1,I$4="OTHER",I$5="Total"),INDEX('Escambia-Gilchrist'!$H56:$S60,MATCH("331900 - Federal Grant - Other",'Escambia-Gilchrist'!$C56:$C60,0),MATCH(I$6,'Escambia-Gilchrist'!$H55:$S55,0)),IF(AND(COUNTIF('Dropdown Selections'!$C:$C,"="&amp;I$4)&gt;1,OR(I$5&lt;&gt;"Total", I$5&lt;&gt;"All Subcategories"),I$4=INDEX('Dropdown Selections'!$C:$D,MATCH(I$5,'Dropdown Selections'!$D:$D,0),1)),INDEX('Escambia-Gilchrist'!$H56:$S60,MATCH("*"&amp;I$5&amp;"*",'Escambia-Gilchrist'!$C56:$C60,0),MATCH(I$6,'Escambia-Gilchrist'!$H55:$S55,0)),IF(OR(AND(COUNTIF('Dropdown Selections'!$C:$C,"="&amp;I$4)&gt;1,I$5="Total"),AND(I$4="Total of All Categories",I$5="All Subcategories")),SUMIF('Escambia-Gilchrist'!$G56:$G60,"="&amp;I$4,INDEX('Escambia-Gilchrist'!$H56:$S60,,MATCH(I$6,'Escambia-Gilchrist'!$H55:$S55,0))),""))))))),0)</f>
        <v>91799</v>
      </c>
      <c r="J27" s="31">
        <f>IFERROR(IF(OR(J$4="",J$5="",J$6=""),"",IF(OR(AND(J$4="Total of All Categories",J$5="Total"),AND( J$4&lt;&gt;"Total of All Categories",J$5="All Subcategories")),"",IF(AND(J$4="Total of All Categories",J$5="All Subcategories",J$6="All Types of Revenue"),'Escambia-Gilchrist'!$S60,IF(AND(COUNTIF('Dropdown Selections'!$C:$C,"="&amp;J$4)=1,J$4&lt;&gt;"OTHER",J$5="Total"),INDEX('Escambia-Gilchrist'!$H56:$S60,MATCH(J$4,'Escambia-Gilchrist'!$G56:$G60,0),MATCH(J$6,'Escambia-Gilchrist'!$H55:$S55,0)),IF(AND(COUNTIF('Dropdown Selections'!$C:$C,"="&amp;J$4)=1,J$4="OTHER",J$5="Total"),INDEX('Escambia-Gilchrist'!$H56:$S60,MATCH("331900 - Federal Grant - Other",'Escambia-Gilchrist'!$C56:$C60,0),MATCH(J$6,'Escambia-Gilchrist'!$H55:$S55,0)),IF(AND(COUNTIF('Dropdown Selections'!$C:$C,"="&amp;J$4)&gt;1,OR(J$5&lt;&gt;"Total", J$5&lt;&gt;"All Subcategories"),J$4=INDEX('Dropdown Selections'!$C:$D,MATCH(J$5,'Dropdown Selections'!$D:$D,0),1)),INDEX('Escambia-Gilchrist'!$H56:$S60,MATCH("*"&amp;J$5&amp;"*",'Escambia-Gilchrist'!$C56:$C60,0),MATCH(J$6,'Escambia-Gilchrist'!$H55:$S55,0)),IF(OR(AND(COUNTIF('Dropdown Selections'!$C:$C,"="&amp;J$4)&gt;1,J$5="Total"),AND(J$4="Total of All Categories",J$5="All Subcategories")),SUMIF('Escambia-Gilchrist'!$G56:$G60,"="&amp;J$4,INDEX('Escambia-Gilchrist'!$H56:$S60,,MATCH(J$6,'Escambia-Gilchrist'!$H55:$S55,0))),""))))))),0)</f>
        <v>0</v>
      </c>
      <c r="K27" s="31">
        <f>IFERROR(IF(OR(K$4="",K$5="",K$6=""),"",IF(OR(AND(K$4="Total of All Categories",K$5="Total"),AND( K$4&lt;&gt;"Total of All Categories",K$5="All Subcategories")),"",IF(AND(K$4="Total of All Categories",K$5="All Subcategories",K$6="All Types of Revenue"),'Escambia-Gilchrist'!$S60,IF(AND(COUNTIF('Dropdown Selections'!$C:$C,"="&amp;K$4)=1,K$4&lt;&gt;"OTHER",K$5="Total"),INDEX('Escambia-Gilchrist'!$H56:$S60,MATCH(K$4,'Escambia-Gilchrist'!$G56:$G60,0),MATCH(K$6,'Escambia-Gilchrist'!$H55:$S55,0)),IF(AND(COUNTIF('Dropdown Selections'!$C:$C,"="&amp;K$4)=1,K$4="OTHER",K$5="Total"),INDEX('Escambia-Gilchrist'!$H56:$S60,MATCH("331900 - Federal Grant - Other",'Escambia-Gilchrist'!$C56:$C60,0),MATCH(K$6,'Escambia-Gilchrist'!$H55:$S55,0)),IF(AND(COUNTIF('Dropdown Selections'!$C:$C,"="&amp;K$4)&gt;1,OR(K$5&lt;&gt;"Total", K$5&lt;&gt;"All Subcategories"),K$4=INDEX('Dropdown Selections'!$C:$D,MATCH(K$5,'Dropdown Selections'!$D:$D,0),1)),INDEX('Escambia-Gilchrist'!$H56:$S60,MATCH("*"&amp;K$5&amp;"*",'Escambia-Gilchrist'!$C56:$C60,0),MATCH(K$6,'Escambia-Gilchrist'!$H55:$S55,0)),IF(OR(AND(COUNTIF('Dropdown Selections'!$C:$C,"="&amp;K$4)&gt;1,K$5="Total"),AND(K$4="Total of All Categories",K$5="All Subcategories")),SUMIF('Escambia-Gilchrist'!$G56:$G60,"="&amp;K$4,INDEX('Escambia-Gilchrist'!$H56:$S60,,MATCH(K$6,'Escambia-Gilchrist'!$H55:$S55,0))),""))))))),0)</f>
        <v>0</v>
      </c>
      <c r="L27" s="31">
        <f>IFERROR(IF(OR(L$4="",L$5="",L$6=""),"",IF(OR(AND(L$4="Total of All Categories",L$5="Total"),AND( L$4&lt;&gt;"Total of All Categories",L$5="All Subcategories")),"",IF(AND(L$4="Total of All Categories",L$5="All Subcategories",L$6="All Types of Revenue"),'Escambia-Gilchrist'!$S60,IF(AND(COUNTIF('Dropdown Selections'!$C:$C,"="&amp;L$4)=1,L$4&lt;&gt;"OTHER",L$5="Total"),INDEX('Escambia-Gilchrist'!$H56:$S60,MATCH(L$4,'Escambia-Gilchrist'!$G56:$G60,0),MATCH(L$6,'Escambia-Gilchrist'!$H55:$S55,0)),IF(AND(COUNTIF('Dropdown Selections'!$C:$C,"="&amp;L$4)=1,L$4="OTHER",L$5="Total"),INDEX('Escambia-Gilchrist'!$H56:$S60,MATCH("331900 - Federal Grant - Other",'Escambia-Gilchrist'!$C56:$C60,0),MATCH(L$6,'Escambia-Gilchrist'!$H55:$S55,0)),IF(AND(COUNTIF('Dropdown Selections'!$C:$C,"="&amp;L$4)&gt;1,OR(L$5&lt;&gt;"Total", L$5&lt;&gt;"All Subcategories"),L$4=INDEX('Dropdown Selections'!$C:$D,MATCH(L$5,'Dropdown Selections'!$D:$D,0),1)),INDEX('Escambia-Gilchrist'!$H56:$S60,MATCH("*"&amp;L$5&amp;"*",'Escambia-Gilchrist'!$C56:$C60,0),MATCH(L$6,'Escambia-Gilchrist'!$H55:$S55,0)),IF(OR(AND(COUNTIF('Dropdown Selections'!$C:$C,"="&amp;L$4)&gt;1,L$5="Total"),AND(L$4="Total of All Categories",L$5="All Subcategories")),SUMIF('Escambia-Gilchrist'!$G56:$G60,"="&amp;L$4,INDEX('Escambia-Gilchrist'!$H56:$S60,,MATCH(L$6,'Escambia-Gilchrist'!$H55:$S55,0))),""))))))),0)</f>
        <v>0</v>
      </c>
    </row>
    <row r="28" spans="2:12" s="29" customFormat="1" ht="15.75" x14ac:dyDescent="0.25">
      <c r="B28" s="32" t="s">
        <v>127</v>
      </c>
      <c r="C28" s="31">
        <f>IFERROR(IF(OR(C$4="",C$5="",C$6=""),"",IF(OR(AND(C$4="Total of All Categories",C$5="Total"),AND( C$4&lt;&gt;"Total of All Categories",C$5="All Subcategories")),"",IF(AND(C$4="Total of All Categories",C$5="All Subcategories",C$6="All Types of Revenue"),'Glades-Hendry'!$S9,IF(AND(COUNTIF('Dropdown Selections'!$C:$C,"="&amp;C$4)=1,C$4&lt;&gt;"OTHER",C$5="Total"),INDEX('Glades-Hendry'!$H7:$S9,MATCH(C$4,'Glades-Hendry'!$G7:$G9,0),MATCH(C$6,'Glades-Hendry'!$H6:$S6,0)),IF(AND(COUNTIF('Dropdown Selections'!$C:$C,"="&amp;C$4)=1,C$4="OTHER",C$5="Total"),INDEX('Glades-Hendry'!$H7:$S9,MATCH("331900 - Federal Grant - Other",'Glades-Hendry'!$C7:$C9,0),MATCH(C$6,'Glades-Hendry'!$H6:$S6,0)),IF(AND(COUNTIF('Dropdown Selections'!$C:$C,"="&amp;C$4)&gt;1,OR(C$5&lt;&gt;"Total", C$5&lt;&gt;"All Subcategories"),C$4=INDEX('Dropdown Selections'!$C:$D,MATCH(C$5,'Dropdown Selections'!$D:$D,0),1)),INDEX('Glades-Hendry'!$H7:$S9,MATCH("*"&amp;C$5&amp;"*",'Glades-Hendry'!$C7:$C9,0),MATCH(C$6,'Glades-Hendry'!$H6:$S6,0)),IF(OR(AND(COUNTIF('Dropdown Selections'!$C:$C,"="&amp;C$4)&gt;1,C$5="Total"),AND(C$4="Total of All Categories",C$5="All Subcategories")),SUMIF('Glades-Hendry'!$G7:$G9,"="&amp;C$4,INDEX('Glades-Hendry'!$H7:$S9,,MATCH(C$6,'Glades-Hendry'!$H6:$S6,0))),""))))))),0)</f>
        <v>122819</v>
      </c>
      <c r="D28" s="31">
        <f>IFERROR(IF(OR(D$4="",D$5="",D$6=""),"",IF(OR(AND(D$4="Total of All Categories",D$5="Total"),AND( D$4&lt;&gt;"Total of All Categories",D$5="All Subcategories")),"",IF(AND(D$4="Total of All Categories",D$5="All Subcategories",D$6="All Types of Revenue"),'Glades-Hendry'!$S9,IF(AND(COUNTIF('Dropdown Selections'!$C:$C,"="&amp;D$4)=1,D$4&lt;&gt;"OTHER",D$5="Total"),INDEX('Glades-Hendry'!$H7:$S9,MATCH(D$4,'Glades-Hendry'!$G7:$G9,0),MATCH(D$6,'Glades-Hendry'!$H6:$S6,0)),IF(AND(COUNTIF('Dropdown Selections'!$C:$C,"="&amp;D$4)=1,D$4="OTHER",D$5="Total"),INDEX('Glades-Hendry'!$H7:$S9,MATCH("331900 - Federal Grant - Other",'Glades-Hendry'!$C7:$C9,0),MATCH(D$6,'Glades-Hendry'!$H6:$S6,0)),IF(AND(COUNTIF('Dropdown Selections'!$C:$C,"="&amp;D$4)&gt;1,OR(D$5&lt;&gt;"Total", D$5&lt;&gt;"All Subcategories"),D$4=INDEX('Dropdown Selections'!$C:$D,MATCH(D$5,'Dropdown Selections'!$D:$D,0),1)),INDEX('Glades-Hendry'!$H7:$S9,MATCH("*"&amp;D$5&amp;"*",'Glades-Hendry'!$C7:$C9,0),MATCH(D$6,'Glades-Hendry'!$H6:$S6,0)),IF(OR(AND(COUNTIF('Dropdown Selections'!$C:$C,"="&amp;D$4)&gt;1,D$5="Total"),AND(D$4="Total of All Categories",D$5="All Subcategories")),SUMIF('Glades-Hendry'!$G7:$G9,"="&amp;D$4,INDEX('Glades-Hendry'!$H7:$S9,,MATCH(D$6,'Glades-Hendry'!$H6:$S6,0))),""))))))),0)</f>
        <v>0</v>
      </c>
      <c r="E28" s="31">
        <f>IFERROR(IF(OR(E$4="",E$5="",E$6=""),"",IF(OR(AND(E$4="Total of All Categories",E$5="Total"),AND( E$4&lt;&gt;"Total of All Categories",E$5="All Subcategories")),"",IF(AND(E$4="Total of All Categories",E$5="All Subcategories",E$6="All Types of Revenue"),'Glades-Hendry'!$S9,IF(AND(COUNTIF('Dropdown Selections'!$C:$C,"="&amp;E$4)=1,E$4&lt;&gt;"OTHER",E$5="Total"),INDEX('Glades-Hendry'!$H7:$S9,MATCH(E$4,'Glades-Hendry'!$G7:$G9,0),MATCH(E$6,'Glades-Hendry'!$H6:$S6,0)),IF(AND(COUNTIF('Dropdown Selections'!$C:$C,"="&amp;E$4)=1,E$4="OTHER",E$5="Total"),INDEX('Glades-Hendry'!$H7:$S9,MATCH("331900 - Federal Grant - Other",'Glades-Hendry'!$C7:$C9,0),MATCH(E$6,'Glades-Hendry'!$H6:$S6,0)),IF(AND(COUNTIF('Dropdown Selections'!$C:$C,"="&amp;E$4)&gt;1,OR(E$5&lt;&gt;"Total", E$5&lt;&gt;"All Subcategories"),E$4=INDEX('Dropdown Selections'!$C:$D,MATCH(E$5,'Dropdown Selections'!$D:$D,0),1)),INDEX('Glades-Hendry'!$H7:$S9,MATCH("*"&amp;E$5&amp;"*",'Glades-Hendry'!$C7:$C9,0),MATCH(E$6,'Glades-Hendry'!$H6:$S6,0)),IF(OR(AND(COUNTIF('Dropdown Selections'!$C:$C,"="&amp;E$4)&gt;1,E$5="Total"),AND(E$4="Total of All Categories",E$5="All Subcategories")),SUMIF('Glades-Hendry'!$G7:$G9,"="&amp;E$4,INDEX('Glades-Hendry'!$H7:$S9,,MATCH(E$6,'Glades-Hendry'!$H6:$S6,0))),""))))))),0)</f>
        <v>87434</v>
      </c>
      <c r="F28" s="31">
        <f>IFERROR(IF(OR(F$4="",F$5="",F$6=""),"",IF(OR(AND(F$4="Total of All Categories",F$5="Total"),AND( F$4&lt;&gt;"Total of All Categories",F$5="All Subcategories")),"",IF(AND(F$4="Total of All Categories",F$5="All Subcategories",F$6="All Types of Revenue"),'Glades-Hendry'!$S9,IF(AND(COUNTIF('Dropdown Selections'!$C:$C,"="&amp;F$4)=1,F$4&lt;&gt;"OTHER",F$5="Total"),INDEX('Glades-Hendry'!$H7:$S9,MATCH(F$4,'Glades-Hendry'!$G7:$G9,0),MATCH(F$6,'Glades-Hendry'!$H6:$S6,0)),IF(AND(COUNTIF('Dropdown Selections'!$C:$C,"="&amp;F$4)=1,F$4="OTHER",F$5="Total"),INDEX('Glades-Hendry'!$H7:$S9,MATCH("331900 - Federal Grant - Other",'Glades-Hendry'!$C7:$C9,0),MATCH(F$6,'Glades-Hendry'!$H6:$S6,0)),IF(AND(COUNTIF('Dropdown Selections'!$C:$C,"="&amp;F$4)&gt;1,OR(F$5&lt;&gt;"Total", F$5&lt;&gt;"All Subcategories"),F$4=INDEX('Dropdown Selections'!$C:$D,MATCH(F$5,'Dropdown Selections'!$D:$D,0),1)),INDEX('Glades-Hendry'!$H7:$S9,MATCH("*"&amp;F$5&amp;"*",'Glades-Hendry'!$C7:$C9,0),MATCH(F$6,'Glades-Hendry'!$H6:$S6,0)),IF(OR(AND(COUNTIF('Dropdown Selections'!$C:$C,"="&amp;F$4)&gt;1,F$5="Total"),AND(F$4="Total of All Categories",F$5="All Subcategories")),SUMIF('Glades-Hendry'!$G7:$G9,"="&amp;F$4,INDEX('Glades-Hendry'!$H7:$S9,,MATCH(F$6,'Glades-Hendry'!$H6:$S6,0))),""))))))),0)</f>
        <v>0</v>
      </c>
      <c r="G28" s="31">
        <f>IFERROR(IF(OR(G$4="",G$5="",G$6=""),"",IF(OR(AND(G$4="Total of All Categories",G$5="Total"),AND( G$4&lt;&gt;"Total of All Categories",G$5="All Subcategories")),"",IF(AND(G$4="Total of All Categories",G$5="All Subcategories",G$6="All Types of Revenue"),'Glades-Hendry'!$S9,IF(AND(COUNTIF('Dropdown Selections'!$C:$C,"="&amp;G$4)=1,G$4&lt;&gt;"OTHER",G$5="Total"),INDEX('Glades-Hendry'!$H7:$S9,MATCH(G$4,'Glades-Hendry'!$G7:$G9,0),MATCH(G$6,'Glades-Hendry'!$H6:$S6,0)),IF(AND(COUNTIF('Dropdown Selections'!$C:$C,"="&amp;G$4)=1,G$4="OTHER",G$5="Total"),INDEX('Glades-Hendry'!$H7:$S9,MATCH("331900 - Federal Grant - Other",'Glades-Hendry'!$C7:$C9,0),MATCH(G$6,'Glades-Hendry'!$H6:$S6,0)),IF(AND(COUNTIF('Dropdown Selections'!$C:$C,"="&amp;G$4)&gt;1,OR(G$5&lt;&gt;"Total", G$5&lt;&gt;"All Subcategories"),G$4=INDEX('Dropdown Selections'!$C:$D,MATCH(G$5,'Dropdown Selections'!$D:$D,0),1)),INDEX('Glades-Hendry'!$H7:$S9,MATCH("*"&amp;G$5&amp;"*",'Glades-Hendry'!$C7:$C9,0),MATCH(G$6,'Glades-Hendry'!$H6:$S6,0)),IF(OR(AND(COUNTIF('Dropdown Selections'!$C:$C,"="&amp;G$4)&gt;1,G$5="Total"),AND(G$4="Total of All Categories",G$5="All Subcategories")),SUMIF('Glades-Hendry'!$G7:$G9,"="&amp;G$4,INDEX('Glades-Hendry'!$H7:$S9,,MATCH(G$6,'Glades-Hendry'!$H6:$S6,0))),""))))))),0)</f>
        <v>0</v>
      </c>
      <c r="H28" s="31">
        <f>IFERROR(IF(OR(H$4="",H$5="",H$6=""),"",IF(OR(AND(H$4="Total of All Categories",H$5="Total"),AND( H$4&lt;&gt;"Total of All Categories",H$5="All Subcategories")),"",IF(AND(H$4="Total of All Categories",H$5="All Subcategories",H$6="All Types of Revenue"),'Glades-Hendry'!$S9,IF(AND(COUNTIF('Dropdown Selections'!$C:$C,"="&amp;H$4)=1,H$4&lt;&gt;"OTHER",H$5="Total"),INDEX('Glades-Hendry'!$H7:$S9,MATCH(H$4,'Glades-Hendry'!$G7:$G9,0),MATCH(H$6,'Glades-Hendry'!$H6:$S6,0)),IF(AND(COUNTIF('Dropdown Selections'!$C:$C,"="&amp;H$4)=1,H$4="OTHER",H$5="Total"),INDEX('Glades-Hendry'!$H7:$S9,MATCH("331900 - Federal Grant - Other",'Glades-Hendry'!$C7:$C9,0),MATCH(H$6,'Glades-Hendry'!$H6:$S6,0)),IF(AND(COUNTIF('Dropdown Selections'!$C:$C,"="&amp;H$4)&gt;1,OR(H$5&lt;&gt;"Total", H$5&lt;&gt;"All Subcategories"),H$4=INDEX('Dropdown Selections'!$C:$D,MATCH(H$5,'Dropdown Selections'!$D:$D,0),1)),INDEX('Glades-Hendry'!$H7:$S9,MATCH("*"&amp;H$5&amp;"*",'Glades-Hendry'!$C7:$C9,0),MATCH(H$6,'Glades-Hendry'!$H6:$S6,0)),IF(OR(AND(COUNTIF('Dropdown Selections'!$C:$C,"="&amp;H$4)&gt;1,H$5="Total"),AND(H$4="Total of All Categories",H$5="All Subcategories")),SUMIF('Glades-Hendry'!$G7:$G9,"="&amp;H$4,INDEX('Glades-Hendry'!$H7:$S9,,MATCH(H$6,'Glades-Hendry'!$H6:$S6,0))),""))))))),0)</f>
        <v>0</v>
      </c>
      <c r="I28" s="31">
        <f>IFERROR(IF(OR(I$4="",I$5="",I$6=""),"",IF(OR(AND(I$4="Total of All Categories",I$5="Total"),AND( I$4&lt;&gt;"Total of All Categories",I$5="All Subcategories")),"",IF(AND(I$4="Total of All Categories",I$5="All Subcategories",I$6="All Types of Revenue"),'Glades-Hendry'!$S9,IF(AND(COUNTIF('Dropdown Selections'!$C:$C,"="&amp;I$4)=1,I$4&lt;&gt;"OTHER",I$5="Total"),INDEX('Glades-Hendry'!$H7:$S9,MATCH(I$4,'Glades-Hendry'!$G7:$G9,0),MATCH(I$6,'Glades-Hendry'!$H6:$S6,0)),IF(AND(COUNTIF('Dropdown Selections'!$C:$C,"="&amp;I$4)=1,I$4="OTHER",I$5="Total"),INDEX('Glades-Hendry'!$H7:$S9,MATCH("331900 - Federal Grant - Other",'Glades-Hendry'!$C7:$C9,0),MATCH(I$6,'Glades-Hendry'!$H6:$S6,0)),IF(AND(COUNTIF('Dropdown Selections'!$C:$C,"="&amp;I$4)&gt;1,OR(I$5&lt;&gt;"Total", I$5&lt;&gt;"All Subcategories"),I$4=INDEX('Dropdown Selections'!$C:$D,MATCH(I$5,'Dropdown Selections'!$D:$D,0),1)),INDEX('Glades-Hendry'!$H7:$S9,MATCH("*"&amp;I$5&amp;"*",'Glades-Hendry'!$C7:$C9,0),MATCH(I$6,'Glades-Hendry'!$H6:$S6,0)),IF(OR(AND(COUNTIF('Dropdown Selections'!$C:$C,"="&amp;I$4)&gt;1,I$5="Total"),AND(I$4="Total of All Categories",I$5="All Subcategories")),SUMIF('Glades-Hendry'!$G7:$G9,"="&amp;I$4,INDEX('Glades-Hendry'!$H7:$S9,,MATCH(I$6,'Glades-Hendry'!$H6:$S6,0))),""))))))),0)</f>
        <v>35385</v>
      </c>
      <c r="J28" s="31">
        <f>IFERROR(IF(OR(J$4="",J$5="",J$6=""),"",IF(OR(AND(J$4="Total of All Categories",J$5="Total"),AND( J$4&lt;&gt;"Total of All Categories",J$5="All Subcategories")),"",IF(AND(J$4="Total of All Categories",J$5="All Subcategories",J$6="All Types of Revenue"),'Glades-Hendry'!$S9,IF(AND(COUNTIF('Dropdown Selections'!$C:$C,"="&amp;J$4)=1,J$4&lt;&gt;"OTHER",J$5="Total"),INDEX('Glades-Hendry'!$H7:$S9,MATCH(J$4,'Glades-Hendry'!$G7:$G9,0),MATCH(J$6,'Glades-Hendry'!$H6:$S6,0)),IF(AND(COUNTIF('Dropdown Selections'!$C:$C,"="&amp;J$4)=1,J$4="OTHER",J$5="Total"),INDEX('Glades-Hendry'!$H7:$S9,MATCH("331900 - Federal Grant - Other",'Glades-Hendry'!$C7:$C9,0),MATCH(J$6,'Glades-Hendry'!$H6:$S6,0)),IF(AND(COUNTIF('Dropdown Selections'!$C:$C,"="&amp;J$4)&gt;1,OR(J$5&lt;&gt;"Total", J$5&lt;&gt;"All Subcategories"),J$4=INDEX('Dropdown Selections'!$C:$D,MATCH(J$5,'Dropdown Selections'!$D:$D,0),1)),INDEX('Glades-Hendry'!$H7:$S9,MATCH("*"&amp;J$5&amp;"*",'Glades-Hendry'!$C7:$C9,0),MATCH(J$6,'Glades-Hendry'!$H6:$S6,0)),IF(OR(AND(COUNTIF('Dropdown Selections'!$C:$C,"="&amp;J$4)&gt;1,J$5="Total"),AND(J$4="Total of All Categories",J$5="All Subcategories")),SUMIF('Glades-Hendry'!$G7:$G9,"="&amp;J$4,INDEX('Glades-Hendry'!$H7:$S9,,MATCH(J$6,'Glades-Hendry'!$H6:$S6,0))),""))))))),0)</f>
        <v>0</v>
      </c>
      <c r="K28" s="31">
        <f>IFERROR(IF(OR(K$4="",K$5="",K$6=""),"",IF(OR(AND(K$4="Total of All Categories",K$5="Total"),AND( K$4&lt;&gt;"Total of All Categories",K$5="All Subcategories")),"",IF(AND(K$4="Total of All Categories",K$5="All Subcategories",K$6="All Types of Revenue"),'Glades-Hendry'!$S9,IF(AND(COUNTIF('Dropdown Selections'!$C:$C,"="&amp;K$4)=1,K$4&lt;&gt;"OTHER",K$5="Total"),INDEX('Glades-Hendry'!$H7:$S9,MATCH(K$4,'Glades-Hendry'!$G7:$G9,0),MATCH(K$6,'Glades-Hendry'!$H6:$S6,0)),IF(AND(COUNTIF('Dropdown Selections'!$C:$C,"="&amp;K$4)=1,K$4="OTHER",K$5="Total"),INDEX('Glades-Hendry'!$H7:$S9,MATCH("331900 - Federal Grant - Other",'Glades-Hendry'!$C7:$C9,0),MATCH(K$6,'Glades-Hendry'!$H6:$S6,0)),IF(AND(COUNTIF('Dropdown Selections'!$C:$C,"="&amp;K$4)&gt;1,OR(K$5&lt;&gt;"Total", K$5&lt;&gt;"All Subcategories"),K$4=INDEX('Dropdown Selections'!$C:$D,MATCH(K$5,'Dropdown Selections'!$D:$D,0),1)),INDEX('Glades-Hendry'!$H7:$S9,MATCH("*"&amp;K$5&amp;"*",'Glades-Hendry'!$C7:$C9,0),MATCH(K$6,'Glades-Hendry'!$H6:$S6,0)),IF(OR(AND(COUNTIF('Dropdown Selections'!$C:$C,"="&amp;K$4)&gt;1,K$5="Total"),AND(K$4="Total of All Categories",K$5="All Subcategories")),SUMIF('Glades-Hendry'!$G7:$G9,"="&amp;K$4,INDEX('Glades-Hendry'!$H7:$S9,,MATCH(K$6,'Glades-Hendry'!$H6:$S6,0))),""))))))),0)</f>
        <v>0</v>
      </c>
      <c r="L28" s="31">
        <f>IFERROR(IF(OR(L$4="",L$5="",L$6=""),"",IF(OR(AND(L$4="Total of All Categories",L$5="Total"),AND( L$4&lt;&gt;"Total of All Categories",L$5="All Subcategories")),"",IF(AND(L$4="Total of All Categories",L$5="All Subcategories",L$6="All Types of Revenue"),'Glades-Hendry'!$S9,IF(AND(COUNTIF('Dropdown Selections'!$C:$C,"="&amp;L$4)=1,L$4&lt;&gt;"OTHER",L$5="Total"),INDEX('Glades-Hendry'!$H7:$S9,MATCH(L$4,'Glades-Hendry'!$G7:$G9,0),MATCH(L$6,'Glades-Hendry'!$H6:$S6,0)),IF(AND(COUNTIF('Dropdown Selections'!$C:$C,"="&amp;L$4)=1,L$4="OTHER",L$5="Total"),INDEX('Glades-Hendry'!$H7:$S9,MATCH("331900 - Federal Grant - Other",'Glades-Hendry'!$C7:$C9,0),MATCH(L$6,'Glades-Hendry'!$H6:$S6,0)),IF(AND(COUNTIF('Dropdown Selections'!$C:$C,"="&amp;L$4)&gt;1,OR(L$5&lt;&gt;"Total", L$5&lt;&gt;"All Subcategories"),L$4=INDEX('Dropdown Selections'!$C:$D,MATCH(L$5,'Dropdown Selections'!$D:$D,0),1)),INDEX('Glades-Hendry'!$H7:$S9,MATCH("*"&amp;L$5&amp;"*",'Glades-Hendry'!$C7:$C9,0),MATCH(L$6,'Glades-Hendry'!$H6:$S6,0)),IF(OR(AND(COUNTIF('Dropdown Selections'!$C:$C,"="&amp;L$4)&gt;1,L$5="Total"),AND(L$4="Total of All Categories",L$5="All Subcategories")),SUMIF('Glades-Hendry'!$G7:$G9,"="&amp;L$4,INDEX('Glades-Hendry'!$H7:$S9,,MATCH(L$6,'Glades-Hendry'!$H6:$S6,0))),""))))))),0)</f>
        <v>0</v>
      </c>
    </row>
    <row r="29" spans="2:12" s="29" customFormat="1" ht="15.75" x14ac:dyDescent="0.25">
      <c r="B29" s="32" t="s">
        <v>128</v>
      </c>
      <c r="C29" s="31">
        <f>IFERROR(IF(OR(C$4="",C$5="",C$6=""),"",IF(OR(AND(C$4="Total of All Categories",C$5="Total"),AND( C$4&lt;&gt;"Total of All Categories",C$5="All Subcategories")),"",IF(AND(C$4="Total of All Categories",C$5="All Subcategories",C$6="All Types of Revenue"),'Glades-Hendry'!$S22,IF(AND(COUNTIF('Dropdown Selections'!$C:$C,"="&amp;C$4)=1,C$4&lt;&gt;"OTHER",C$5="Total"),INDEX('Glades-Hendry'!$H12:$S22,MATCH(C$4,'Glades-Hendry'!$G12:$G22,0),MATCH(C$6,'Glades-Hendry'!$H11:$S11,0)),IF(AND(COUNTIF('Dropdown Selections'!$C:$C,"="&amp;C$4)=1,C$4="OTHER",C$5="Total"),INDEX('Glades-Hendry'!$H12:$S22,MATCH("331900 - Federal Grant - Other",'Glades-Hendry'!$C12:$C22,0),MATCH(C$6,'Glades-Hendry'!$H11:$S11,0)),IF(AND(COUNTIF('Dropdown Selections'!$C:$C,"="&amp;C$4)&gt;1,OR(C$5&lt;&gt;"Total", C$5&lt;&gt;"All Subcategories"),C$4=INDEX('Dropdown Selections'!$C:$D,MATCH(C$5,'Dropdown Selections'!$D:$D,0),1)),INDEX('Glades-Hendry'!$H12:$S22,MATCH("*"&amp;C$5&amp;"*",'Glades-Hendry'!$C12:$C22,0),MATCH(C$6,'Glades-Hendry'!$H11:$S11,0)),IF(OR(AND(COUNTIF('Dropdown Selections'!$C:$C,"="&amp;C$4)&gt;1,C$5="Total"),AND(C$4="Total of All Categories",C$5="All Subcategories")),SUMIF('Glades-Hendry'!$G12:$G22,"="&amp;C$4,INDEX('Glades-Hendry'!$H12:$S22,,MATCH(C$6,'Glades-Hendry'!$H11:$S11,0))),""))))))),0)</f>
        <v>1004178</v>
      </c>
      <c r="D29" s="31">
        <f>IFERROR(IF(OR(D$4="",D$5="",D$6=""),"",IF(OR(AND(D$4="Total of All Categories",D$5="Total"),AND( D$4&lt;&gt;"Total of All Categories",D$5="All Subcategories")),"",IF(AND(D$4="Total of All Categories",D$5="All Subcategories",D$6="All Types of Revenue"),'Glades-Hendry'!$S22,IF(AND(COUNTIF('Dropdown Selections'!$C:$C,"="&amp;D$4)=1,D$4&lt;&gt;"OTHER",D$5="Total"),INDEX('Glades-Hendry'!$H12:$S22,MATCH(D$4,'Glades-Hendry'!$G12:$G22,0),MATCH(D$6,'Glades-Hendry'!$H11:$S11,0)),IF(AND(COUNTIF('Dropdown Selections'!$C:$C,"="&amp;D$4)=1,D$4="OTHER",D$5="Total"),INDEX('Glades-Hendry'!$H12:$S22,MATCH("331900 - Federal Grant - Other",'Glades-Hendry'!$C12:$C22,0),MATCH(D$6,'Glades-Hendry'!$H11:$S11,0)),IF(AND(COUNTIF('Dropdown Selections'!$C:$C,"="&amp;D$4)&gt;1,OR(D$5&lt;&gt;"Total", D$5&lt;&gt;"All Subcategories"),D$4=INDEX('Dropdown Selections'!$C:$D,MATCH(D$5,'Dropdown Selections'!$D:$D,0),1)),INDEX('Glades-Hendry'!$H12:$S22,MATCH("*"&amp;D$5&amp;"*",'Glades-Hendry'!$C12:$C22,0),MATCH(D$6,'Glades-Hendry'!$H11:$S11,0)),IF(OR(AND(COUNTIF('Dropdown Selections'!$C:$C,"="&amp;D$4)&gt;1,D$5="Total"),AND(D$4="Total of All Categories",D$5="All Subcategories")),SUMIF('Glades-Hendry'!$G12:$G22,"="&amp;D$4,INDEX('Glades-Hendry'!$H12:$S22,,MATCH(D$6,'Glades-Hendry'!$H11:$S11,0))),""))))))),0)</f>
        <v>620149</v>
      </c>
      <c r="E29" s="31">
        <f>IFERROR(IF(OR(E$4="",E$5="",E$6=""),"",IF(OR(AND(E$4="Total of All Categories",E$5="Total"),AND( E$4&lt;&gt;"Total of All Categories",E$5="All Subcategories")),"",IF(AND(E$4="Total of All Categories",E$5="All Subcategories",E$6="All Types of Revenue"),'Glades-Hendry'!$S22,IF(AND(COUNTIF('Dropdown Selections'!$C:$C,"="&amp;E$4)=1,E$4&lt;&gt;"OTHER",E$5="Total"),INDEX('Glades-Hendry'!$H12:$S22,MATCH(E$4,'Glades-Hendry'!$G12:$G22,0),MATCH(E$6,'Glades-Hendry'!$H11:$S11,0)),IF(AND(COUNTIF('Dropdown Selections'!$C:$C,"="&amp;E$4)=1,E$4="OTHER",E$5="Total"),INDEX('Glades-Hendry'!$H12:$S22,MATCH("331900 - Federal Grant - Other",'Glades-Hendry'!$C12:$C22,0),MATCH(E$6,'Glades-Hendry'!$H11:$S11,0)),IF(AND(COUNTIF('Dropdown Selections'!$C:$C,"="&amp;E$4)&gt;1,OR(E$5&lt;&gt;"Total", E$5&lt;&gt;"All Subcategories"),E$4=INDEX('Dropdown Selections'!$C:$D,MATCH(E$5,'Dropdown Selections'!$D:$D,0),1)),INDEX('Glades-Hendry'!$H12:$S22,MATCH("*"&amp;E$5&amp;"*",'Glades-Hendry'!$C12:$C22,0),MATCH(E$6,'Glades-Hendry'!$H11:$S11,0)),IF(OR(AND(COUNTIF('Dropdown Selections'!$C:$C,"="&amp;E$4)&gt;1,E$5="Total"),AND(E$4="Total of All Categories",E$5="All Subcategories")),SUMIF('Glades-Hendry'!$G12:$G22,"="&amp;E$4,INDEX('Glades-Hendry'!$H12:$S22,,MATCH(E$6,'Glades-Hendry'!$H11:$S11,0))),""))))))),0)</f>
        <v>115420</v>
      </c>
      <c r="F29" s="31">
        <f>IFERROR(IF(OR(F$4="",F$5="",F$6=""),"",IF(OR(AND(F$4="Total of All Categories",F$5="Total"),AND( F$4&lt;&gt;"Total of All Categories",F$5="All Subcategories")),"",IF(AND(F$4="Total of All Categories",F$5="All Subcategories",F$6="All Types of Revenue"),'Glades-Hendry'!$S22,IF(AND(COUNTIF('Dropdown Selections'!$C:$C,"="&amp;F$4)=1,F$4&lt;&gt;"OTHER",F$5="Total"),INDEX('Glades-Hendry'!$H12:$S22,MATCH(F$4,'Glades-Hendry'!$G12:$G22,0),MATCH(F$6,'Glades-Hendry'!$H11:$S11,0)),IF(AND(COUNTIF('Dropdown Selections'!$C:$C,"="&amp;F$4)=1,F$4="OTHER",F$5="Total"),INDEX('Glades-Hendry'!$H12:$S22,MATCH("331900 - Federal Grant - Other",'Glades-Hendry'!$C12:$C22,0),MATCH(F$6,'Glades-Hendry'!$H11:$S11,0)),IF(AND(COUNTIF('Dropdown Selections'!$C:$C,"="&amp;F$4)&gt;1,OR(F$5&lt;&gt;"Total", F$5&lt;&gt;"All Subcategories"),F$4=INDEX('Dropdown Selections'!$C:$D,MATCH(F$5,'Dropdown Selections'!$D:$D,0),1)),INDEX('Glades-Hendry'!$H12:$S22,MATCH("*"&amp;F$5&amp;"*",'Glades-Hendry'!$C12:$C22,0),MATCH(F$6,'Glades-Hendry'!$H11:$S11,0)),IF(OR(AND(COUNTIF('Dropdown Selections'!$C:$C,"="&amp;F$4)&gt;1,F$5="Total"),AND(F$4="Total of All Categories",F$5="All Subcategories")),SUMIF('Glades-Hendry'!$G12:$G22,"="&amp;F$4,INDEX('Glades-Hendry'!$H12:$S22,,MATCH(F$6,'Glades-Hendry'!$H11:$S11,0))),""))))))),0)</f>
        <v>146177</v>
      </c>
      <c r="G29" s="31">
        <f>IFERROR(IF(OR(G$4="",G$5="",G$6=""),"",IF(OR(AND(G$4="Total of All Categories",G$5="Total"),AND( G$4&lt;&gt;"Total of All Categories",G$5="All Subcategories")),"",IF(AND(G$4="Total of All Categories",G$5="All Subcategories",G$6="All Types of Revenue"),'Glades-Hendry'!$S22,IF(AND(COUNTIF('Dropdown Selections'!$C:$C,"="&amp;G$4)=1,G$4&lt;&gt;"OTHER",G$5="Total"),INDEX('Glades-Hendry'!$H12:$S22,MATCH(G$4,'Glades-Hendry'!$G12:$G22,0),MATCH(G$6,'Glades-Hendry'!$H11:$S11,0)),IF(AND(COUNTIF('Dropdown Selections'!$C:$C,"="&amp;G$4)=1,G$4="OTHER",G$5="Total"),INDEX('Glades-Hendry'!$H12:$S22,MATCH("331900 - Federal Grant - Other",'Glades-Hendry'!$C12:$C22,0),MATCH(G$6,'Glades-Hendry'!$H11:$S11,0)),IF(AND(COUNTIF('Dropdown Selections'!$C:$C,"="&amp;G$4)&gt;1,OR(G$5&lt;&gt;"Total", G$5&lt;&gt;"All Subcategories"),G$4=INDEX('Dropdown Selections'!$C:$D,MATCH(G$5,'Dropdown Selections'!$D:$D,0),1)),INDEX('Glades-Hendry'!$H12:$S22,MATCH("*"&amp;G$5&amp;"*",'Glades-Hendry'!$C12:$C22,0),MATCH(G$6,'Glades-Hendry'!$H11:$S11,0)),IF(OR(AND(COUNTIF('Dropdown Selections'!$C:$C,"="&amp;G$4)&gt;1,G$5="Total"),AND(G$4="Total of All Categories",G$5="All Subcategories")),SUMIF('Glades-Hendry'!$G12:$G22,"="&amp;G$4,INDEX('Glades-Hendry'!$H12:$S22,,MATCH(G$6,'Glades-Hendry'!$H11:$S11,0))),""))))))),0)</f>
        <v>0</v>
      </c>
      <c r="H29" s="31">
        <f>IFERROR(IF(OR(H$4="",H$5="",H$6=""),"",IF(OR(AND(H$4="Total of All Categories",H$5="Total"),AND( H$4&lt;&gt;"Total of All Categories",H$5="All Subcategories")),"",IF(AND(H$4="Total of All Categories",H$5="All Subcategories",H$6="All Types of Revenue"),'Glades-Hendry'!$S22,IF(AND(COUNTIF('Dropdown Selections'!$C:$C,"="&amp;H$4)=1,H$4&lt;&gt;"OTHER",H$5="Total"),INDEX('Glades-Hendry'!$H12:$S22,MATCH(H$4,'Glades-Hendry'!$G12:$G22,0),MATCH(H$6,'Glades-Hendry'!$H11:$S11,0)),IF(AND(COUNTIF('Dropdown Selections'!$C:$C,"="&amp;H$4)=1,H$4="OTHER",H$5="Total"),INDEX('Glades-Hendry'!$H12:$S22,MATCH("331900 - Federal Grant - Other",'Glades-Hendry'!$C12:$C22,0),MATCH(H$6,'Glades-Hendry'!$H11:$S11,0)),IF(AND(COUNTIF('Dropdown Selections'!$C:$C,"="&amp;H$4)&gt;1,OR(H$5&lt;&gt;"Total", H$5&lt;&gt;"All Subcategories"),H$4=INDEX('Dropdown Selections'!$C:$D,MATCH(H$5,'Dropdown Selections'!$D:$D,0),1)),INDEX('Glades-Hendry'!$H12:$S22,MATCH("*"&amp;H$5&amp;"*",'Glades-Hendry'!$C12:$C22,0),MATCH(H$6,'Glades-Hendry'!$H11:$S11,0)),IF(OR(AND(COUNTIF('Dropdown Selections'!$C:$C,"="&amp;H$4)&gt;1,H$5="Total"),AND(H$4="Total of All Categories",H$5="All Subcategories")),SUMIF('Glades-Hendry'!$G12:$G22,"="&amp;H$4,INDEX('Glades-Hendry'!$H12:$S22,,MATCH(H$6,'Glades-Hendry'!$H11:$S11,0))),""))))))),0)</f>
        <v>0</v>
      </c>
      <c r="I29" s="31">
        <f>IFERROR(IF(OR(I$4="",I$5="",I$6=""),"",IF(OR(AND(I$4="Total of All Categories",I$5="Total"),AND( I$4&lt;&gt;"Total of All Categories",I$5="All Subcategories")),"",IF(AND(I$4="Total of All Categories",I$5="All Subcategories",I$6="All Types of Revenue"),'Glades-Hendry'!$S22,IF(AND(COUNTIF('Dropdown Selections'!$C:$C,"="&amp;I$4)=1,I$4&lt;&gt;"OTHER",I$5="Total"),INDEX('Glades-Hendry'!$H12:$S22,MATCH(I$4,'Glades-Hendry'!$G12:$G22,0),MATCH(I$6,'Glades-Hendry'!$H11:$S11,0)),IF(AND(COUNTIF('Dropdown Selections'!$C:$C,"="&amp;I$4)=1,I$4="OTHER",I$5="Total"),INDEX('Glades-Hendry'!$H12:$S22,MATCH("331900 - Federal Grant - Other",'Glades-Hendry'!$C12:$C22,0),MATCH(I$6,'Glades-Hendry'!$H11:$S11,0)),IF(AND(COUNTIF('Dropdown Selections'!$C:$C,"="&amp;I$4)&gt;1,OR(I$5&lt;&gt;"Total", I$5&lt;&gt;"All Subcategories"),I$4=INDEX('Dropdown Selections'!$C:$D,MATCH(I$5,'Dropdown Selections'!$D:$D,0),1)),INDEX('Glades-Hendry'!$H12:$S22,MATCH("*"&amp;I$5&amp;"*",'Glades-Hendry'!$C12:$C22,0),MATCH(I$6,'Glades-Hendry'!$H11:$S11,0)),IF(OR(AND(COUNTIF('Dropdown Selections'!$C:$C,"="&amp;I$4)&gt;1,I$5="Total"),AND(I$4="Total of All Categories",I$5="All Subcategories")),SUMIF('Glades-Hendry'!$G12:$G22,"="&amp;I$4,INDEX('Glades-Hendry'!$H12:$S22,,MATCH(I$6,'Glades-Hendry'!$H11:$S11,0))),""))))))),0)</f>
        <v>122432</v>
      </c>
      <c r="J29" s="31">
        <f>IFERROR(IF(OR(J$4="",J$5="",J$6=""),"",IF(OR(AND(J$4="Total of All Categories",J$5="Total"),AND( J$4&lt;&gt;"Total of All Categories",J$5="All Subcategories")),"",IF(AND(J$4="Total of All Categories",J$5="All Subcategories",J$6="All Types of Revenue"),'Glades-Hendry'!$S22,IF(AND(COUNTIF('Dropdown Selections'!$C:$C,"="&amp;J$4)=1,J$4&lt;&gt;"OTHER",J$5="Total"),INDEX('Glades-Hendry'!$H12:$S22,MATCH(J$4,'Glades-Hendry'!$G12:$G22,0),MATCH(J$6,'Glades-Hendry'!$H11:$S11,0)),IF(AND(COUNTIF('Dropdown Selections'!$C:$C,"="&amp;J$4)=1,J$4="OTHER",J$5="Total"),INDEX('Glades-Hendry'!$H12:$S22,MATCH("331900 - Federal Grant - Other",'Glades-Hendry'!$C12:$C22,0),MATCH(J$6,'Glades-Hendry'!$H11:$S11,0)),IF(AND(COUNTIF('Dropdown Selections'!$C:$C,"="&amp;J$4)&gt;1,OR(J$5&lt;&gt;"Total", J$5&lt;&gt;"All Subcategories"),J$4=INDEX('Dropdown Selections'!$C:$D,MATCH(J$5,'Dropdown Selections'!$D:$D,0),1)),INDEX('Glades-Hendry'!$H12:$S22,MATCH("*"&amp;J$5&amp;"*",'Glades-Hendry'!$C12:$C22,0),MATCH(J$6,'Glades-Hendry'!$H11:$S11,0)),IF(OR(AND(COUNTIF('Dropdown Selections'!$C:$C,"="&amp;J$4)&gt;1,J$5="Total"),AND(J$4="Total of All Categories",J$5="All Subcategories")),SUMIF('Glades-Hendry'!$G12:$G22,"="&amp;J$4,INDEX('Glades-Hendry'!$H12:$S22,,MATCH(J$6,'Glades-Hendry'!$H11:$S11,0))),""))))))),0)</f>
        <v>0</v>
      </c>
      <c r="K29" s="31">
        <f>IFERROR(IF(OR(K$4="",K$5="",K$6=""),"",IF(OR(AND(K$4="Total of All Categories",K$5="Total"),AND( K$4&lt;&gt;"Total of All Categories",K$5="All Subcategories")),"",IF(AND(K$4="Total of All Categories",K$5="All Subcategories",K$6="All Types of Revenue"),'Glades-Hendry'!$S22,IF(AND(COUNTIF('Dropdown Selections'!$C:$C,"="&amp;K$4)=1,K$4&lt;&gt;"OTHER",K$5="Total"),INDEX('Glades-Hendry'!$H12:$S22,MATCH(K$4,'Glades-Hendry'!$G12:$G22,0),MATCH(K$6,'Glades-Hendry'!$H11:$S11,0)),IF(AND(COUNTIF('Dropdown Selections'!$C:$C,"="&amp;K$4)=1,K$4="OTHER",K$5="Total"),INDEX('Glades-Hendry'!$H12:$S22,MATCH("331900 - Federal Grant - Other",'Glades-Hendry'!$C12:$C22,0),MATCH(K$6,'Glades-Hendry'!$H11:$S11,0)),IF(AND(COUNTIF('Dropdown Selections'!$C:$C,"="&amp;K$4)&gt;1,OR(K$5&lt;&gt;"Total", K$5&lt;&gt;"All Subcategories"),K$4=INDEX('Dropdown Selections'!$C:$D,MATCH(K$5,'Dropdown Selections'!$D:$D,0),1)),INDEX('Glades-Hendry'!$H12:$S22,MATCH("*"&amp;K$5&amp;"*",'Glades-Hendry'!$C12:$C22,0),MATCH(K$6,'Glades-Hendry'!$H11:$S11,0)),IF(OR(AND(COUNTIF('Dropdown Selections'!$C:$C,"="&amp;K$4)&gt;1,K$5="Total"),AND(K$4="Total of All Categories",K$5="All Subcategories")),SUMIF('Glades-Hendry'!$G12:$G22,"="&amp;K$4,INDEX('Glades-Hendry'!$H12:$S22,,MATCH(K$6,'Glades-Hendry'!$H11:$S11,0))),""))))))),0)</f>
        <v>0</v>
      </c>
      <c r="L29" s="31">
        <f>IFERROR(IF(OR(L$4="",L$5="",L$6=""),"",IF(OR(AND(L$4="Total of All Categories",L$5="Total"),AND( L$4&lt;&gt;"Total of All Categories",L$5="All Subcategories")),"",IF(AND(L$4="Total of All Categories",L$5="All Subcategories",L$6="All Types of Revenue"),'Glades-Hendry'!$S22,IF(AND(COUNTIF('Dropdown Selections'!$C:$C,"="&amp;L$4)=1,L$4&lt;&gt;"OTHER",L$5="Total"),INDEX('Glades-Hendry'!$H12:$S22,MATCH(L$4,'Glades-Hendry'!$G12:$G22,0),MATCH(L$6,'Glades-Hendry'!$H11:$S11,0)),IF(AND(COUNTIF('Dropdown Selections'!$C:$C,"="&amp;L$4)=1,L$4="OTHER",L$5="Total"),INDEX('Glades-Hendry'!$H12:$S22,MATCH("331900 - Federal Grant - Other",'Glades-Hendry'!$C12:$C22,0),MATCH(L$6,'Glades-Hendry'!$H11:$S11,0)),IF(AND(COUNTIF('Dropdown Selections'!$C:$C,"="&amp;L$4)&gt;1,OR(L$5&lt;&gt;"Total", L$5&lt;&gt;"All Subcategories"),L$4=INDEX('Dropdown Selections'!$C:$D,MATCH(L$5,'Dropdown Selections'!$D:$D,0),1)),INDEX('Glades-Hendry'!$H12:$S22,MATCH("*"&amp;L$5&amp;"*",'Glades-Hendry'!$C12:$C22,0),MATCH(L$6,'Glades-Hendry'!$H11:$S11,0)),IF(OR(AND(COUNTIF('Dropdown Selections'!$C:$C,"="&amp;L$4)&gt;1,L$5="Total"),AND(L$4="Total of All Categories",L$5="All Subcategories")),SUMIF('Glades-Hendry'!$G12:$G22,"="&amp;L$4,INDEX('Glades-Hendry'!$H12:$S22,,MATCH(L$6,'Glades-Hendry'!$H11:$S11,0))),""))))))),0)</f>
        <v>0</v>
      </c>
    </row>
    <row r="30" spans="2:12" s="29" customFormat="1" ht="15.75" x14ac:dyDescent="0.25">
      <c r="B30" s="32" t="s">
        <v>129</v>
      </c>
      <c r="C30" s="31">
        <f>IFERROR(IF(OR(C$4="",C$5="",C$6=""),"",IF(OR(AND(C$4="Total of All Categories",C$5="Total"),AND( C$4&lt;&gt;"Total of All Categories",C$5="All Subcategories")),"",IF(AND(C$4="Total of All Categories",C$5="All Subcategories",C$6="All Types of Revenue"),'Glades-Hendry'!$S29,IF(AND(COUNTIF('Dropdown Selections'!$C:$C,"="&amp;C$4)=1,C$4&lt;&gt;"OTHER",C$5="Total"),INDEX('Glades-Hendry'!$H25:$S29,MATCH(C$4,'Glades-Hendry'!$G25:$G29,0),MATCH(C$6,'Glades-Hendry'!$H24:$S24,0)),IF(AND(COUNTIF('Dropdown Selections'!$C:$C,"="&amp;C$4)=1,C$4="OTHER",C$5="Total"),INDEX('Glades-Hendry'!$H25:$S29,MATCH("331900 - Federal Grant - Other",'Glades-Hendry'!$C25:$C29,0),MATCH(C$6,'Glades-Hendry'!$H24:$S24,0)),IF(AND(COUNTIF('Dropdown Selections'!$C:$C,"="&amp;C$4)&gt;1,OR(C$5&lt;&gt;"Total", C$5&lt;&gt;"All Subcategories"),C$4=INDEX('Dropdown Selections'!$C:$D,MATCH(C$5,'Dropdown Selections'!$D:$D,0),1)),INDEX('Glades-Hendry'!$H25:$S29,MATCH("*"&amp;C$5&amp;"*",'Glades-Hendry'!$C25:$C29,0),MATCH(C$6,'Glades-Hendry'!$H24:$S24,0)),IF(OR(AND(COUNTIF('Dropdown Selections'!$C:$C,"="&amp;C$4)&gt;1,C$5="Total"),AND(C$4="Total of All Categories",C$5="All Subcategories")),SUMIF('Glades-Hendry'!$G25:$G29,"="&amp;C$4,INDEX('Glades-Hendry'!$H25:$S29,,MATCH(C$6,'Glades-Hendry'!$H24:$S24,0))),""))))))),0)</f>
        <v>322745</v>
      </c>
      <c r="D30" s="31">
        <f>IFERROR(IF(OR(D$4="",D$5="",D$6=""),"",IF(OR(AND(D$4="Total of All Categories",D$5="Total"),AND( D$4&lt;&gt;"Total of All Categories",D$5="All Subcategories")),"",IF(AND(D$4="Total of All Categories",D$5="All Subcategories",D$6="All Types of Revenue"),'Glades-Hendry'!$S29,IF(AND(COUNTIF('Dropdown Selections'!$C:$C,"="&amp;D$4)=1,D$4&lt;&gt;"OTHER",D$5="Total"),INDEX('Glades-Hendry'!$H25:$S29,MATCH(D$4,'Glades-Hendry'!$G25:$G29,0),MATCH(D$6,'Glades-Hendry'!$H24:$S24,0)),IF(AND(COUNTIF('Dropdown Selections'!$C:$C,"="&amp;D$4)=1,D$4="OTHER",D$5="Total"),INDEX('Glades-Hendry'!$H25:$S29,MATCH("331900 - Federal Grant - Other",'Glades-Hendry'!$C25:$C29,0),MATCH(D$6,'Glades-Hendry'!$H24:$S24,0)),IF(AND(COUNTIF('Dropdown Selections'!$C:$C,"="&amp;D$4)&gt;1,OR(D$5&lt;&gt;"Total", D$5&lt;&gt;"All Subcategories"),D$4=INDEX('Dropdown Selections'!$C:$D,MATCH(D$5,'Dropdown Selections'!$D:$D,0),1)),INDEX('Glades-Hendry'!$H25:$S29,MATCH("*"&amp;D$5&amp;"*",'Glades-Hendry'!$C25:$C29,0),MATCH(D$6,'Glades-Hendry'!$H24:$S24,0)),IF(OR(AND(COUNTIF('Dropdown Selections'!$C:$C,"="&amp;D$4)&gt;1,D$5="Total"),AND(D$4="Total of All Categories",D$5="All Subcategories")),SUMIF('Glades-Hendry'!$G25:$G29,"="&amp;D$4,INDEX('Glades-Hendry'!$H25:$S29,,MATCH(D$6,'Glades-Hendry'!$H24:$S24,0))),""))))))),0)</f>
        <v>21746</v>
      </c>
      <c r="E30" s="31">
        <f>IFERROR(IF(OR(E$4="",E$5="",E$6=""),"",IF(OR(AND(E$4="Total of All Categories",E$5="Total"),AND( E$4&lt;&gt;"Total of All Categories",E$5="All Subcategories")),"",IF(AND(E$4="Total of All Categories",E$5="All Subcategories",E$6="All Types of Revenue"),'Glades-Hendry'!$S29,IF(AND(COUNTIF('Dropdown Selections'!$C:$C,"="&amp;E$4)=1,E$4&lt;&gt;"OTHER",E$5="Total"),INDEX('Glades-Hendry'!$H25:$S29,MATCH(E$4,'Glades-Hendry'!$G25:$G29,0),MATCH(E$6,'Glades-Hendry'!$H24:$S24,0)),IF(AND(COUNTIF('Dropdown Selections'!$C:$C,"="&amp;E$4)=1,E$4="OTHER",E$5="Total"),INDEX('Glades-Hendry'!$H25:$S29,MATCH("331900 - Federal Grant - Other",'Glades-Hendry'!$C25:$C29,0),MATCH(E$6,'Glades-Hendry'!$H24:$S24,0)),IF(AND(COUNTIF('Dropdown Selections'!$C:$C,"="&amp;E$4)&gt;1,OR(E$5&lt;&gt;"Total", E$5&lt;&gt;"All Subcategories"),E$4=INDEX('Dropdown Selections'!$C:$D,MATCH(E$5,'Dropdown Selections'!$D:$D,0),1)),INDEX('Glades-Hendry'!$H25:$S29,MATCH("*"&amp;E$5&amp;"*",'Glades-Hendry'!$C25:$C29,0),MATCH(E$6,'Glades-Hendry'!$H24:$S24,0)),IF(OR(AND(COUNTIF('Dropdown Selections'!$C:$C,"="&amp;E$4)&gt;1,E$5="Total"),AND(E$4="Total of All Categories",E$5="All Subcategories")),SUMIF('Glades-Hendry'!$G25:$G29,"="&amp;E$4,INDEX('Glades-Hendry'!$H25:$S29,,MATCH(E$6,'Glades-Hendry'!$H24:$S24,0))),""))))))),0)</f>
        <v>102512</v>
      </c>
      <c r="F30" s="31">
        <f>IFERROR(IF(OR(F$4="",F$5="",F$6=""),"",IF(OR(AND(F$4="Total of All Categories",F$5="Total"),AND( F$4&lt;&gt;"Total of All Categories",F$5="All Subcategories")),"",IF(AND(F$4="Total of All Categories",F$5="All Subcategories",F$6="All Types of Revenue"),'Glades-Hendry'!$S29,IF(AND(COUNTIF('Dropdown Selections'!$C:$C,"="&amp;F$4)=1,F$4&lt;&gt;"OTHER",F$5="Total"),INDEX('Glades-Hendry'!$H25:$S29,MATCH(F$4,'Glades-Hendry'!$G25:$G29,0),MATCH(F$6,'Glades-Hendry'!$H24:$S24,0)),IF(AND(COUNTIF('Dropdown Selections'!$C:$C,"="&amp;F$4)=1,F$4="OTHER",F$5="Total"),INDEX('Glades-Hendry'!$H25:$S29,MATCH("331900 - Federal Grant - Other",'Glades-Hendry'!$C25:$C29,0),MATCH(F$6,'Glades-Hendry'!$H24:$S24,0)),IF(AND(COUNTIF('Dropdown Selections'!$C:$C,"="&amp;F$4)&gt;1,OR(F$5&lt;&gt;"Total", F$5&lt;&gt;"All Subcategories"),F$4=INDEX('Dropdown Selections'!$C:$D,MATCH(F$5,'Dropdown Selections'!$D:$D,0),1)),INDEX('Glades-Hendry'!$H25:$S29,MATCH("*"&amp;F$5&amp;"*",'Glades-Hendry'!$C25:$C29,0),MATCH(F$6,'Glades-Hendry'!$H24:$S24,0)),IF(OR(AND(COUNTIF('Dropdown Selections'!$C:$C,"="&amp;F$4)&gt;1,F$5="Total"),AND(F$4="Total of All Categories",F$5="All Subcategories")),SUMIF('Glades-Hendry'!$G25:$G29,"="&amp;F$4,INDEX('Glades-Hendry'!$H25:$S29,,MATCH(F$6,'Glades-Hendry'!$H24:$S24,0))),""))))))),0)</f>
        <v>0</v>
      </c>
      <c r="G30" s="31">
        <f>IFERROR(IF(OR(G$4="",G$5="",G$6=""),"",IF(OR(AND(G$4="Total of All Categories",G$5="Total"),AND( G$4&lt;&gt;"Total of All Categories",G$5="All Subcategories")),"",IF(AND(G$4="Total of All Categories",G$5="All Subcategories",G$6="All Types of Revenue"),'Glades-Hendry'!$S29,IF(AND(COUNTIF('Dropdown Selections'!$C:$C,"="&amp;G$4)=1,G$4&lt;&gt;"OTHER",G$5="Total"),INDEX('Glades-Hendry'!$H25:$S29,MATCH(G$4,'Glades-Hendry'!$G25:$G29,0),MATCH(G$6,'Glades-Hendry'!$H24:$S24,0)),IF(AND(COUNTIF('Dropdown Selections'!$C:$C,"="&amp;G$4)=1,G$4="OTHER",G$5="Total"),INDEX('Glades-Hendry'!$H25:$S29,MATCH("331900 - Federal Grant - Other",'Glades-Hendry'!$C25:$C29,0),MATCH(G$6,'Glades-Hendry'!$H24:$S24,0)),IF(AND(COUNTIF('Dropdown Selections'!$C:$C,"="&amp;G$4)&gt;1,OR(G$5&lt;&gt;"Total", G$5&lt;&gt;"All Subcategories"),G$4=INDEX('Dropdown Selections'!$C:$D,MATCH(G$5,'Dropdown Selections'!$D:$D,0),1)),INDEX('Glades-Hendry'!$H25:$S29,MATCH("*"&amp;G$5&amp;"*",'Glades-Hendry'!$C25:$C29,0),MATCH(G$6,'Glades-Hendry'!$H24:$S24,0)),IF(OR(AND(COUNTIF('Dropdown Selections'!$C:$C,"="&amp;G$4)&gt;1,G$5="Total"),AND(G$4="Total of All Categories",G$5="All Subcategories")),SUMIF('Glades-Hendry'!$G25:$G29,"="&amp;G$4,INDEX('Glades-Hendry'!$H25:$S29,,MATCH(G$6,'Glades-Hendry'!$H24:$S24,0))),""))))))),0)</f>
        <v>0</v>
      </c>
      <c r="H30" s="31">
        <f>IFERROR(IF(OR(H$4="",H$5="",H$6=""),"",IF(OR(AND(H$4="Total of All Categories",H$5="Total"),AND( H$4&lt;&gt;"Total of All Categories",H$5="All Subcategories")),"",IF(AND(H$4="Total of All Categories",H$5="All Subcategories",H$6="All Types of Revenue"),'Glades-Hendry'!$S29,IF(AND(COUNTIF('Dropdown Selections'!$C:$C,"="&amp;H$4)=1,H$4&lt;&gt;"OTHER",H$5="Total"),INDEX('Glades-Hendry'!$H25:$S29,MATCH(H$4,'Glades-Hendry'!$G25:$G29,0),MATCH(H$6,'Glades-Hendry'!$H24:$S24,0)),IF(AND(COUNTIF('Dropdown Selections'!$C:$C,"="&amp;H$4)=1,H$4="OTHER",H$5="Total"),INDEX('Glades-Hendry'!$H25:$S29,MATCH("331900 - Federal Grant - Other",'Glades-Hendry'!$C25:$C29,0),MATCH(H$6,'Glades-Hendry'!$H24:$S24,0)),IF(AND(COUNTIF('Dropdown Selections'!$C:$C,"="&amp;H$4)&gt;1,OR(H$5&lt;&gt;"Total", H$5&lt;&gt;"All Subcategories"),H$4=INDEX('Dropdown Selections'!$C:$D,MATCH(H$5,'Dropdown Selections'!$D:$D,0),1)),INDEX('Glades-Hendry'!$H25:$S29,MATCH("*"&amp;H$5&amp;"*",'Glades-Hendry'!$C25:$C29,0),MATCH(H$6,'Glades-Hendry'!$H24:$S24,0)),IF(OR(AND(COUNTIF('Dropdown Selections'!$C:$C,"="&amp;H$4)&gt;1,H$5="Total"),AND(H$4="Total of All Categories",H$5="All Subcategories")),SUMIF('Glades-Hendry'!$G25:$G29,"="&amp;H$4,INDEX('Glades-Hendry'!$H25:$S29,,MATCH(H$6,'Glades-Hendry'!$H24:$S24,0))),""))))))),0)</f>
        <v>11629</v>
      </c>
      <c r="I30" s="31">
        <f>IFERROR(IF(OR(I$4="",I$5="",I$6=""),"",IF(OR(AND(I$4="Total of All Categories",I$5="Total"),AND( I$4&lt;&gt;"Total of All Categories",I$5="All Subcategories")),"",IF(AND(I$4="Total of All Categories",I$5="All Subcategories",I$6="All Types of Revenue"),'Glades-Hendry'!$S29,IF(AND(COUNTIF('Dropdown Selections'!$C:$C,"="&amp;I$4)=1,I$4&lt;&gt;"OTHER",I$5="Total"),INDEX('Glades-Hendry'!$H25:$S29,MATCH(I$4,'Glades-Hendry'!$G25:$G29,0),MATCH(I$6,'Glades-Hendry'!$H24:$S24,0)),IF(AND(COUNTIF('Dropdown Selections'!$C:$C,"="&amp;I$4)=1,I$4="OTHER",I$5="Total"),INDEX('Glades-Hendry'!$H25:$S29,MATCH("331900 - Federal Grant - Other",'Glades-Hendry'!$C25:$C29,0),MATCH(I$6,'Glades-Hendry'!$H24:$S24,0)),IF(AND(COUNTIF('Dropdown Selections'!$C:$C,"="&amp;I$4)&gt;1,OR(I$5&lt;&gt;"Total", I$5&lt;&gt;"All Subcategories"),I$4=INDEX('Dropdown Selections'!$C:$D,MATCH(I$5,'Dropdown Selections'!$D:$D,0),1)),INDEX('Glades-Hendry'!$H25:$S29,MATCH("*"&amp;I$5&amp;"*",'Glades-Hendry'!$C25:$C29,0),MATCH(I$6,'Glades-Hendry'!$H24:$S24,0)),IF(OR(AND(COUNTIF('Dropdown Selections'!$C:$C,"="&amp;I$4)&gt;1,I$5="Total"),AND(I$4="Total of All Categories",I$5="All Subcategories")),SUMIF('Glades-Hendry'!$G25:$G29,"="&amp;I$4,INDEX('Glades-Hendry'!$H25:$S29,,MATCH(I$6,'Glades-Hendry'!$H24:$S24,0))),""))))))),0)</f>
        <v>186858</v>
      </c>
      <c r="J30" s="31">
        <f>IFERROR(IF(OR(J$4="",J$5="",J$6=""),"",IF(OR(AND(J$4="Total of All Categories",J$5="Total"),AND( J$4&lt;&gt;"Total of All Categories",J$5="All Subcategories")),"",IF(AND(J$4="Total of All Categories",J$5="All Subcategories",J$6="All Types of Revenue"),'Glades-Hendry'!$S29,IF(AND(COUNTIF('Dropdown Selections'!$C:$C,"="&amp;J$4)=1,J$4&lt;&gt;"OTHER",J$5="Total"),INDEX('Glades-Hendry'!$H25:$S29,MATCH(J$4,'Glades-Hendry'!$G25:$G29,0),MATCH(J$6,'Glades-Hendry'!$H24:$S24,0)),IF(AND(COUNTIF('Dropdown Selections'!$C:$C,"="&amp;J$4)=1,J$4="OTHER",J$5="Total"),INDEX('Glades-Hendry'!$H25:$S29,MATCH("331900 - Federal Grant - Other",'Glades-Hendry'!$C25:$C29,0),MATCH(J$6,'Glades-Hendry'!$H24:$S24,0)),IF(AND(COUNTIF('Dropdown Selections'!$C:$C,"="&amp;J$4)&gt;1,OR(J$5&lt;&gt;"Total", J$5&lt;&gt;"All Subcategories"),J$4=INDEX('Dropdown Selections'!$C:$D,MATCH(J$5,'Dropdown Selections'!$D:$D,0),1)),INDEX('Glades-Hendry'!$H25:$S29,MATCH("*"&amp;J$5&amp;"*",'Glades-Hendry'!$C25:$C29,0),MATCH(J$6,'Glades-Hendry'!$H24:$S24,0)),IF(OR(AND(COUNTIF('Dropdown Selections'!$C:$C,"="&amp;J$4)&gt;1,J$5="Total"),AND(J$4="Total of All Categories",J$5="All Subcategories")),SUMIF('Glades-Hendry'!$G25:$G29,"="&amp;J$4,INDEX('Glades-Hendry'!$H25:$S29,,MATCH(J$6,'Glades-Hendry'!$H24:$S24,0))),""))))))),0)</f>
        <v>0</v>
      </c>
      <c r="K30" s="31">
        <f>IFERROR(IF(OR(K$4="",K$5="",K$6=""),"",IF(OR(AND(K$4="Total of All Categories",K$5="Total"),AND( K$4&lt;&gt;"Total of All Categories",K$5="All Subcategories")),"",IF(AND(K$4="Total of All Categories",K$5="All Subcategories",K$6="All Types of Revenue"),'Glades-Hendry'!$S29,IF(AND(COUNTIF('Dropdown Selections'!$C:$C,"="&amp;K$4)=1,K$4&lt;&gt;"OTHER",K$5="Total"),INDEX('Glades-Hendry'!$H25:$S29,MATCH(K$4,'Glades-Hendry'!$G25:$G29,0),MATCH(K$6,'Glades-Hendry'!$H24:$S24,0)),IF(AND(COUNTIF('Dropdown Selections'!$C:$C,"="&amp;K$4)=1,K$4="OTHER",K$5="Total"),INDEX('Glades-Hendry'!$H25:$S29,MATCH("331900 - Federal Grant - Other",'Glades-Hendry'!$C25:$C29,0),MATCH(K$6,'Glades-Hendry'!$H24:$S24,0)),IF(AND(COUNTIF('Dropdown Selections'!$C:$C,"="&amp;K$4)&gt;1,OR(K$5&lt;&gt;"Total", K$5&lt;&gt;"All Subcategories"),K$4=INDEX('Dropdown Selections'!$C:$D,MATCH(K$5,'Dropdown Selections'!$D:$D,0),1)),INDEX('Glades-Hendry'!$H25:$S29,MATCH("*"&amp;K$5&amp;"*",'Glades-Hendry'!$C25:$C29,0),MATCH(K$6,'Glades-Hendry'!$H24:$S24,0)),IF(OR(AND(COUNTIF('Dropdown Selections'!$C:$C,"="&amp;K$4)&gt;1,K$5="Total"),AND(K$4="Total of All Categories",K$5="All Subcategories")),SUMIF('Glades-Hendry'!$G25:$G29,"="&amp;K$4,INDEX('Glades-Hendry'!$H25:$S29,,MATCH(K$6,'Glades-Hendry'!$H24:$S24,0))),""))))))),0)</f>
        <v>0</v>
      </c>
      <c r="L30" s="31">
        <f>IFERROR(IF(OR(L$4="",L$5="",L$6=""),"",IF(OR(AND(L$4="Total of All Categories",L$5="Total"),AND( L$4&lt;&gt;"Total of All Categories",L$5="All Subcategories")),"",IF(AND(L$4="Total of All Categories",L$5="All Subcategories",L$6="All Types of Revenue"),'Glades-Hendry'!$S29,IF(AND(COUNTIF('Dropdown Selections'!$C:$C,"="&amp;L$4)=1,L$4&lt;&gt;"OTHER",L$5="Total"),INDEX('Glades-Hendry'!$H25:$S29,MATCH(L$4,'Glades-Hendry'!$G25:$G29,0),MATCH(L$6,'Glades-Hendry'!$H24:$S24,0)),IF(AND(COUNTIF('Dropdown Selections'!$C:$C,"="&amp;L$4)=1,L$4="OTHER",L$5="Total"),INDEX('Glades-Hendry'!$H25:$S29,MATCH("331900 - Federal Grant - Other",'Glades-Hendry'!$C25:$C29,0),MATCH(L$6,'Glades-Hendry'!$H24:$S24,0)),IF(AND(COUNTIF('Dropdown Selections'!$C:$C,"="&amp;L$4)&gt;1,OR(L$5&lt;&gt;"Total", L$5&lt;&gt;"All Subcategories"),L$4=INDEX('Dropdown Selections'!$C:$D,MATCH(L$5,'Dropdown Selections'!$D:$D,0),1)),INDEX('Glades-Hendry'!$H25:$S29,MATCH("*"&amp;L$5&amp;"*",'Glades-Hendry'!$C25:$C29,0),MATCH(L$6,'Glades-Hendry'!$H24:$S24,0)),IF(OR(AND(COUNTIF('Dropdown Selections'!$C:$C,"="&amp;L$4)&gt;1,L$5="Total"),AND(L$4="Total of All Categories",L$5="All Subcategories")),SUMIF('Glades-Hendry'!$G25:$G29,"="&amp;L$4,INDEX('Glades-Hendry'!$H25:$S29,,MATCH(L$6,'Glades-Hendry'!$H24:$S24,0))),""))))))),0)</f>
        <v>0</v>
      </c>
    </row>
    <row r="31" spans="2:12" s="29" customFormat="1" ht="15.75" x14ac:dyDescent="0.25">
      <c r="B31" s="32" t="s">
        <v>130</v>
      </c>
      <c r="C31" s="31">
        <f>IFERROR(IF(OR(C$4="",C$5="",C$6=""),"",IF(OR(AND(C$4="Total of All Categories",C$5="Total"),AND( C$4&lt;&gt;"Total of All Categories",C$5="All Subcategories")),"",IF(AND(C$4="Total of All Categories",C$5="All Subcategories",C$6="All Types of Revenue"),'Glades-Hendry'!$S37,IF(AND(COUNTIF('Dropdown Selections'!$C:$C,"="&amp;C$4)=1,C$4&lt;&gt;"OTHER",C$5="Total"),INDEX('Glades-Hendry'!$H32:$S37,MATCH(C$4,'Glades-Hendry'!$G32:$G37,0),MATCH(C$6,'Glades-Hendry'!$H31:$S31,0)),IF(AND(COUNTIF('Dropdown Selections'!$C:$C,"="&amp;C$4)=1,C$4="OTHER",C$5="Total"),INDEX('Glades-Hendry'!$H32:$S37,MATCH("331900 - Federal Grant - Other",'Glades-Hendry'!$C32:$C37,0),MATCH(C$6,'Glades-Hendry'!$H31:$S31,0)),IF(AND(COUNTIF('Dropdown Selections'!$C:$C,"="&amp;C$4)&gt;1,OR(C$5&lt;&gt;"Total", C$5&lt;&gt;"All Subcategories"),C$4=INDEX('Dropdown Selections'!$C:$D,MATCH(C$5,'Dropdown Selections'!$D:$D,0),1)),INDEX('Glades-Hendry'!$H32:$S37,MATCH("*"&amp;C$5&amp;"*",'Glades-Hendry'!$C32:$C37,0),MATCH(C$6,'Glades-Hendry'!$H31:$S31,0)),IF(OR(AND(COUNTIF('Dropdown Selections'!$C:$C,"="&amp;C$4)&gt;1,C$5="Total"),AND(C$4="Total of All Categories",C$5="All Subcategories")),SUMIF('Glades-Hendry'!$G32:$G37,"="&amp;C$4,INDEX('Glades-Hendry'!$H32:$S37,,MATCH(C$6,'Glades-Hendry'!$H31:$S31,0))),""))))))),0)</f>
        <v>663609</v>
      </c>
      <c r="D31" s="31">
        <f>IFERROR(IF(OR(D$4="",D$5="",D$6=""),"",IF(OR(AND(D$4="Total of All Categories",D$5="Total"),AND( D$4&lt;&gt;"Total of All Categories",D$5="All Subcategories")),"",IF(AND(D$4="Total of All Categories",D$5="All Subcategories",D$6="All Types of Revenue"),'Glades-Hendry'!$S37,IF(AND(COUNTIF('Dropdown Selections'!$C:$C,"="&amp;D$4)=1,D$4&lt;&gt;"OTHER",D$5="Total"),INDEX('Glades-Hendry'!$H32:$S37,MATCH(D$4,'Glades-Hendry'!$G32:$G37,0),MATCH(D$6,'Glades-Hendry'!$H31:$S31,0)),IF(AND(COUNTIF('Dropdown Selections'!$C:$C,"="&amp;D$4)=1,D$4="OTHER",D$5="Total"),INDEX('Glades-Hendry'!$H32:$S37,MATCH("331900 - Federal Grant - Other",'Glades-Hendry'!$C32:$C37,0),MATCH(D$6,'Glades-Hendry'!$H31:$S31,0)),IF(AND(COUNTIF('Dropdown Selections'!$C:$C,"="&amp;D$4)&gt;1,OR(D$5&lt;&gt;"Total", D$5&lt;&gt;"All Subcategories"),D$4=INDEX('Dropdown Selections'!$C:$D,MATCH(D$5,'Dropdown Selections'!$D:$D,0),1)),INDEX('Glades-Hendry'!$H32:$S37,MATCH("*"&amp;D$5&amp;"*",'Glades-Hendry'!$C32:$C37,0),MATCH(D$6,'Glades-Hendry'!$H31:$S31,0)),IF(OR(AND(COUNTIF('Dropdown Selections'!$C:$C,"="&amp;D$4)&gt;1,D$5="Total"),AND(D$4="Total of All Categories",D$5="All Subcategories")),SUMIF('Glades-Hendry'!$G32:$G37,"="&amp;D$4,INDEX('Glades-Hendry'!$H32:$S37,,MATCH(D$6,'Glades-Hendry'!$H31:$S31,0))),""))))))),0)</f>
        <v>0</v>
      </c>
      <c r="E31" s="31">
        <f>IFERROR(IF(OR(E$4="",E$5="",E$6=""),"",IF(OR(AND(E$4="Total of All Categories",E$5="Total"),AND( E$4&lt;&gt;"Total of All Categories",E$5="All Subcategories")),"",IF(AND(E$4="Total of All Categories",E$5="All Subcategories",E$6="All Types of Revenue"),'Glades-Hendry'!$S37,IF(AND(COUNTIF('Dropdown Selections'!$C:$C,"="&amp;E$4)=1,E$4&lt;&gt;"OTHER",E$5="Total"),INDEX('Glades-Hendry'!$H32:$S37,MATCH(E$4,'Glades-Hendry'!$G32:$G37,0),MATCH(E$6,'Glades-Hendry'!$H31:$S31,0)),IF(AND(COUNTIF('Dropdown Selections'!$C:$C,"="&amp;E$4)=1,E$4="OTHER",E$5="Total"),INDEX('Glades-Hendry'!$H32:$S37,MATCH("331900 - Federal Grant - Other",'Glades-Hendry'!$C32:$C37,0),MATCH(E$6,'Glades-Hendry'!$H31:$S31,0)),IF(AND(COUNTIF('Dropdown Selections'!$C:$C,"="&amp;E$4)&gt;1,OR(E$5&lt;&gt;"Total", E$5&lt;&gt;"All Subcategories"),E$4=INDEX('Dropdown Selections'!$C:$D,MATCH(E$5,'Dropdown Selections'!$D:$D,0),1)),INDEX('Glades-Hendry'!$H32:$S37,MATCH("*"&amp;E$5&amp;"*",'Glades-Hendry'!$C32:$C37,0),MATCH(E$6,'Glades-Hendry'!$H31:$S31,0)),IF(OR(AND(COUNTIF('Dropdown Selections'!$C:$C,"="&amp;E$4)&gt;1,E$5="Total"),AND(E$4="Total of All Categories",E$5="All Subcategories")),SUMIF('Glades-Hendry'!$G32:$G37,"="&amp;E$4,INDEX('Glades-Hendry'!$H32:$S37,,MATCH(E$6,'Glades-Hendry'!$H31:$S31,0))),""))))))),0)</f>
        <v>31961</v>
      </c>
      <c r="F31" s="31">
        <f>IFERROR(IF(OR(F$4="",F$5="",F$6=""),"",IF(OR(AND(F$4="Total of All Categories",F$5="Total"),AND( F$4&lt;&gt;"Total of All Categories",F$5="All Subcategories")),"",IF(AND(F$4="Total of All Categories",F$5="All Subcategories",F$6="All Types of Revenue"),'Glades-Hendry'!$S37,IF(AND(COUNTIF('Dropdown Selections'!$C:$C,"="&amp;F$4)=1,F$4&lt;&gt;"OTHER",F$5="Total"),INDEX('Glades-Hendry'!$H32:$S37,MATCH(F$4,'Glades-Hendry'!$G32:$G37,0),MATCH(F$6,'Glades-Hendry'!$H31:$S31,0)),IF(AND(COUNTIF('Dropdown Selections'!$C:$C,"="&amp;F$4)=1,F$4="OTHER",F$5="Total"),INDEX('Glades-Hendry'!$H32:$S37,MATCH("331900 - Federal Grant - Other",'Glades-Hendry'!$C32:$C37,0),MATCH(F$6,'Glades-Hendry'!$H31:$S31,0)),IF(AND(COUNTIF('Dropdown Selections'!$C:$C,"="&amp;F$4)&gt;1,OR(F$5&lt;&gt;"Total", F$5&lt;&gt;"All Subcategories"),F$4=INDEX('Dropdown Selections'!$C:$D,MATCH(F$5,'Dropdown Selections'!$D:$D,0),1)),INDEX('Glades-Hendry'!$H32:$S37,MATCH("*"&amp;F$5&amp;"*",'Glades-Hendry'!$C32:$C37,0),MATCH(F$6,'Glades-Hendry'!$H31:$S31,0)),IF(OR(AND(COUNTIF('Dropdown Selections'!$C:$C,"="&amp;F$4)&gt;1,F$5="Total"),AND(F$4="Total of All Categories",F$5="All Subcategories")),SUMIF('Glades-Hendry'!$G32:$G37,"="&amp;F$4,INDEX('Glades-Hendry'!$H32:$S37,,MATCH(F$6,'Glades-Hendry'!$H31:$S31,0))),""))))))),0)</f>
        <v>0</v>
      </c>
      <c r="G31" s="31">
        <f>IFERROR(IF(OR(G$4="",G$5="",G$6=""),"",IF(OR(AND(G$4="Total of All Categories",G$5="Total"),AND( G$4&lt;&gt;"Total of All Categories",G$5="All Subcategories")),"",IF(AND(G$4="Total of All Categories",G$5="All Subcategories",G$6="All Types of Revenue"),'Glades-Hendry'!$S37,IF(AND(COUNTIF('Dropdown Selections'!$C:$C,"="&amp;G$4)=1,G$4&lt;&gt;"OTHER",G$5="Total"),INDEX('Glades-Hendry'!$H32:$S37,MATCH(G$4,'Glades-Hendry'!$G32:$G37,0),MATCH(G$6,'Glades-Hendry'!$H31:$S31,0)),IF(AND(COUNTIF('Dropdown Selections'!$C:$C,"="&amp;G$4)=1,G$4="OTHER",G$5="Total"),INDEX('Glades-Hendry'!$H32:$S37,MATCH("331900 - Federal Grant - Other",'Glades-Hendry'!$C32:$C37,0),MATCH(G$6,'Glades-Hendry'!$H31:$S31,0)),IF(AND(COUNTIF('Dropdown Selections'!$C:$C,"="&amp;G$4)&gt;1,OR(G$5&lt;&gt;"Total", G$5&lt;&gt;"All Subcategories"),G$4=INDEX('Dropdown Selections'!$C:$D,MATCH(G$5,'Dropdown Selections'!$D:$D,0),1)),INDEX('Glades-Hendry'!$H32:$S37,MATCH("*"&amp;G$5&amp;"*",'Glades-Hendry'!$C32:$C37,0),MATCH(G$6,'Glades-Hendry'!$H31:$S31,0)),IF(OR(AND(COUNTIF('Dropdown Selections'!$C:$C,"="&amp;G$4)&gt;1,G$5="Total"),AND(G$4="Total of All Categories",G$5="All Subcategories")),SUMIF('Glades-Hendry'!$G32:$G37,"="&amp;G$4,INDEX('Glades-Hendry'!$H32:$S37,,MATCH(G$6,'Glades-Hendry'!$H31:$S31,0))),""))))))),0)</f>
        <v>0</v>
      </c>
      <c r="H31" s="31">
        <f>IFERROR(IF(OR(H$4="",H$5="",H$6=""),"",IF(OR(AND(H$4="Total of All Categories",H$5="Total"),AND( H$4&lt;&gt;"Total of All Categories",H$5="All Subcategories")),"",IF(AND(H$4="Total of All Categories",H$5="All Subcategories",H$6="All Types of Revenue"),'Glades-Hendry'!$S37,IF(AND(COUNTIF('Dropdown Selections'!$C:$C,"="&amp;H$4)=1,H$4&lt;&gt;"OTHER",H$5="Total"),INDEX('Glades-Hendry'!$H32:$S37,MATCH(H$4,'Glades-Hendry'!$G32:$G37,0),MATCH(H$6,'Glades-Hendry'!$H31:$S31,0)),IF(AND(COUNTIF('Dropdown Selections'!$C:$C,"="&amp;H$4)=1,H$4="OTHER",H$5="Total"),INDEX('Glades-Hendry'!$H32:$S37,MATCH("331900 - Federal Grant - Other",'Glades-Hendry'!$C32:$C37,0),MATCH(H$6,'Glades-Hendry'!$H31:$S31,0)),IF(AND(COUNTIF('Dropdown Selections'!$C:$C,"="&amp;H$4)&gt;1,OR(H$5&lt;&gt;"Total", H$5&lt;&gt;"All Subcategories"),H$4=INDEX('Dropdown Selections'!$C:$D,MATCH(H$5,'Dropdown Selections'!$D:$D,0),1)),INDEX('Glades-Hendry'!$H32:$S37,MATCH("*"&amp;H$5&amp;"*",'Glades-Hendry'!$C32:$C37,0),MATCH(H$6,'Glades-Hendry'!$H31:$S31,0)),IF(OR(AND(COUNTIF('Dropdown Selections'!$C:$C,"="&amp;H$4)&gt;1,H$5="Total"),AND(H$4="Total of All Categories",H$5="All Subcategories")),SUMIF('Glades-Hendry'!$G32:$G37,"="&amp;H$4,INDEX('Glades-Hendry'!$H32:$S37,,MATCH(H$6,'Glades-Hendry'!$H31:$S31,0))),""))))))),0)</f>
        <v>440836</v>
      </c>
      <c r="I31" s="31">
        <f>IFERROR(IF(OR(I$4="",I$5="",I$6=""),"",IF(OR(AND(I$4="Total of All Categories",I$5="Total"),AND( I$4&lt;&gt;"Total of All Categories",I$5="All Subcategories")),"",IF(AND(I$4="Total of All Categories",I$5="All Subcategories",I$6="All Types of Revenue"),'Glades-Hendry'!$S37,IF(AND(COUNTIF('Dropdown Selections'!$C:$C,"="&amp;I$4)=1,I$4&lt;&gt;"OTHER",I$5="Total"),INDEX('Glades-Hendry'!$H32:$S37,MATCH(I$4,'Glades-Hendry'!$G32:$G37,0),MATCH(I$6,'Glades-Hendry'!$H31:$S31,0)),IF(AND(COUNTIF('Dropdown Selections'!$C:$C,"="&amp;I$4)=1,I$4="OTHER",I$5="Total"),INDEX('Glades-Hendry'!$H32:$S37,MATCH("331900 - Federal Grant - Other",'Glades-Hendry'!$C32:$C37,0),MATCH(I$6,'Glades-Hendry'!$H31:$S31,0)),IF(AND(COUNTIF('Dropdown Selections'!$C:$C,"="&amp;I$4)&gt;1,OR(I$5&lt;&gt;"Total", I$5&lt;&gt;"All Subcategories"),I$4=INDEX('Dropdown Selections'!$C:$D,MATCH(I$5,'Dropdown Selections'!$D:$D,0),1)),INDEX('Glades-Hendry'!$H32:$S37,MATCH("*"&amp;I$5&amp;"*",'Glades-Hendry'!$C32:$C37,0),MATCH(I$6,'Glades-Hendry'!$H31:$S31,0)),IF(OR(AND(COUNTIF('Dropdown Selections'!$C:$C,"="&amp;I$4)&gt;1,I$5="Total"),AND(I$4="Total of All Categories",I$5="All Subcategories")),SUMIF('Glades-Hendry'!$G32:$G37,"="&amp;I$4,INDEX('Glades-Hendry'!$H32:$S37,,MATCH(I$6,'Glades-Hendry'!$H31:$S31,0))),""))))))),0)</f>
        <v>190337</v>
      </c>
      <c r="J31" s="31">
        <f>IFERROR(IF(OR(J$4="",J$5="",J$6=""),"",IF(OR(AND(J$4="Total of All Categories",J$5="Total"),AND( J$4&lt;&gt;"Total of All Categories",J$5="All Subcategories")),"",IF(AND(J$4="Total of All Categories",J$5="All Subcategories",J$6="All Types of Revenue"),'Glades-Hendry'!$S37,IF(AND(COUNTIF('Dropdown Selections'!$C:$C,"="&amp;J$4)=1,J$4&lt;&gt;"OTHER",J$5="Total"),INDEX('Glades-Hendry'!$H32:$S37,MATCH(J$4,'Glades-Hendry'!$G32:$G37,0),MATCH(J$6,'Glades-Hendry'!$H31:$S31,0)),IF(AND(COUNTIF('Dropdown Selections'!$C:$C,"="&amp;J$4)=1,J$4="OTHER",J$5="Total"),INDEX('Glades-Hendry'!$H32:$S37,MATCH("331900 - Federal Grant - Other",'Glades-Hendry'!$C32:$C37,0),MATCH(J$6,'Glades-Hendry'!$H31:$S31,0)),IF(AND(COUNTIF('Dropdown Selections'!$C:$C,"="&amp;J$4)&gt;1,OR(J$5&lt;&gt;"Total", J$5&lt;&gt;"All Subcategories"),J$4=INDEX('Dropdown Selections'!$C:$D,MATCH(J$5,'Dropdown Selections'!$D:$D,0),1)),INDEX('Glades-Hendry'!$H32:$S37,MATCH("*"&amp;J$5&amp;"*",'Glades-Hendry'!$C32:$C37,0),MATCH(J$6,'Glades-Hendry'!$H31:$S31,0)),IF(OR(AND(COUNTIF('Dropdown Selections'!$C:$C,"="&amp;J$4)&gt;1,J$5="Total"),AND(J$4="Total of All Categories",J$5="All Subcategories")),SUMIF('Glades-Hendry'!$G32:$G37,"="&amp;J$4,INDEX('Glades-Hendry'!$H32:$S37,,MATCH(J$6,'Glades-Hendry'!$H31:$S31,0))),""))))))),0)</f>
        <v>0</v>
      </c>
      <c r="K31" s="31">
        <f>IFERROR(IF(OR(K$4="",K$5="",K$6=""),"",IF(OR(AND(K$4="Total of All Categories",K$5="Total"),AND( K$4&lt;&gt;"Total of All Categories",K$5="All Subcategories")),"",IF(AND(K$4="Total of All Categories",K$5="All Subcategories",K$6="All Types of Revenue"),'Glades-Hendry'!$S37,IF(AND(COUNTIF('Dropdown Selections'!$C:$C,"="&amp;K$4)=1,K$4&lt;&gt;"OTHER",K$5="Total"),INDEX('Glades-Hendry'!$H32:$S37,MATCH(K$4,'Glades-Hendry'!$G32:$G37,0),MATCH(K$6,'Glades-Hendry'!$H31:$S31,0)),IF(AND(COUNTIF('Dropdown Selections'!$C:$C,"="&amp;K$4)=1,K$4="OTHER",K$5="Total"),INDEX('Glades-Hendry'!$H32:$S37,MATCH("331900 - Federal Grant - Other",'Glades-Hendry'!$C32:$C37,0),MATCH(K$6,'Glades-Hendry'!$H31:$S31,0)),IF(AND(COUNTIF('Dropdown Selections'!$C:$C,"="&amp;K$4)&gt;1,OR(K$5&lt;&gt;"Total", K$5&lt;&gt;"All Subcategories"),K$4=INDEX('Dropdown Selections'!$C:$D,MATCH(K$5,'Dropdown Selections'!$D:$D,0),1)),INDEX('Glades-Hendry'!$H32:$S37,MATCH("*"&amp;K$5&amp;"*",'Glades-Hendry'!$C32:$C37,0),MATCH(K$6,'Glades-Hendry'!$H31:$S31,0)),IF(OR(AND(COUNTIF('Dropdown Selections'!$C:$C,"="&amp;K$4)&gt;1,K$5="Total"),AND(K$4="Total of All Categories",K$5="All Subcategories")),SUMIF('Glades-Hendry'!$G32:$G37,"="&amp;K$4,INDEX('Glades-Hendry'!$H32:$S37,,MATCH(K$6,'Glades-Hendry'!$H31:$S31,0))),""))))))),0)</f>
        <v>0</v>
      </c>
      <c r="L31" s="31">
        <f>IFERROR(IF(OR(L$4="",L$5="",L$6=""),"",IF(OR(AND(L$4="Total of All Categories",L$5="Total"),AND( L$4&lt;&gt;"Total of All Categories",L$5="All Subcategories")),"",IF(AND(L$4="Total of All Categories",L$5="All Subcategories",L$6="All Types of Revenue"),'Glades-Hendry'!$S37,IF(AND(COUNTIF('Dropdown Selections'!$C:$C,"="&amp;L$4)=1,L$4&lt;&gt;"OTHER",L$5="Total"),INDEX('Glades-Hendry'!$H32:$S37,MATCH(L$4,'Glades-Hendry'!$G32:$G37,0),MATCH(L$6,'Glades-Hendry'!$H31:$S31,0)),IF(AND(COUNTIF('Dropdown Selections'!$C:$C,"="&amp;L$4)=1,L$4="OTHER",L$5="Total"),INDEX('Glades-Hendry'!$H32:$S37,MATCH("331900 - Federal Grant - Other",'Glades-Hendry'!$C32:$C37,0),MATCH(L$6,'Glades-Hendry'!$H31:$S31,0)),IF(AND(COUNTIF('Dropdown Selections'!$C:$C,"="&amp;L$4)&gt;1,OR(L$5&lt;&gt;"Total", L$5&lt;&gt;"All Subcategories"),L$4=INDEX('Dropdown Selections'!$C:$D,MATCH(L$5,'Dropdown Selections'!$D:$D,0),1)),INDEX('Glades-Hendry'!$H32:$S37,MATCH("*"&amp;L$5&amp;"*",'Glades-Hendry'!$C32:$C37,0),MATCH(L$6,'Glades-Hendry'!$H31:$S31,0)),IF(OR(AND(COUNTIF('Dropdown Selections'!$C:$C,"="&amp;L$4)&gt;1,L$5="Total"),AND(L$4="Total of All Categories",L$5="All Subcategories")),SUMIF('Glades-Hendry'!$G32:$G37,"="&amp;L$4,INDEX('Glades-Hendry'!$H32:$S37,,MATCH(L$6,'Glades-Hendry'!$H31:$S31,0))),""))))))),0)</f>
        <v>475</v>
      </c>
    </row>
    <row r="32" spans="2:12" s="29" customFormat="1" ht="15.75" x14ac:dyDescent="0.25">
      <c r="B32" s="32" t="s">
        <v>131</v>
      </c>
      <c r="C32" s="31">
        <f>IFERROR(IF(OR(C$4="",C$5="",C$6=""),"",IF(OR(AND(C$4="Total of All Categories",C$5="Total"),AND( C$4&lt;&gt;"Total of All Categories",C$5="All Subcategories")),"",IF(AND(C$4="Total of All Categories",C$5="All Subcategories",C$6="All Types of Revenue"),'Glades-Hendry'!$S44,IF(AND(COUNTIF('Dropdown Selections'!$C:$C,"="&amp;C$4)=1,C$4&lt;&gt;"OTHER",C$5="Total"),INDEX('Glades-Hendry'!$H40:$S44,MATCH(C$4,'Glades-Hendry'!$G40:$G44,0),MATCH(C$6,'Glades-Hendry'!$H39:$S39,0)),IF(AND(COUNTIF('Dropdown Selections'!$C:$C,"="&amp;C$4)=1,C$4="OTHER",C$5="Total"),INDEX('Glades-Hendry'!$H40:$S44,MATCH("331900 - Federal Grant - Other",'Glades-Hendry'!$C40:$C44,0),MATCH(C$6,'Glades-Hendry'!$H39:$S39,0)),IF(AND(COUNTIF('Dropdown Selections'!$C:$C,"="&amp;C$4)&gt;1,OR(C$5&lt;&gt;"Total", C$5&lt;&gt;"All Subcategories"),C$4=INDEX('Dropdown Selections'!$C:$D,MATCH(C$5,'Dropdown Selections'!$D:$D,0),1)),INDEX('Glades-Hendry'!$H40:$S44,MATCH("*"&amp;C$5&amp;"*",'Glades-Hendry'!$C40:$C44,0),MATCH(C$6,'Glades-Hendry'!$H39:$S39,0)),IF(OR(AND(COUNTIF('Dropdown Selections'!$C:$C,"="&amp;C$4)&gt;1,C$5="Total"),AND(C$4="Total of All Categories",C$5="All Subcategories")),SUMIF('Glades-Hendry'!$G40:$G44,"="&amp;C$4,INDEX('Glades-Hendry'!$H40:$S44,,MATCH(C$6,'Glades-Hendry'!$H39:$S39,0))),""))))))),0)</f>
        <v>463271</v>
      </c>
      <c r="D32" s="31">
        <f>IFERROR(IF(OR(D$4="",D$5="",D$6=""),"",IF(OR(AND(D$4="Total of All Categories",D$5="Total"),AND( D$4&lt;&gt;"Total of All Categories",D$5="All Subcategories")),"",IF(AND(D$4="Total of All Categories",D$5="All Subcategories",D$6="All Types of Revenue"),'Glades-Hendry'!$S44,IF(AND(COUNTIF('Dropdown Selections'!$C:$C,"="&amp;D$4)=1,D$4&lt;&gt;"OTHER",D$5="Total"),INDEX('Glades-Hendry'!$H40:$S44,MATCH(D$4,'Glades-Hendry'!$G40:$G44,0),MATCH(D$6,'Glades-Hendry'!$H39:$S39,0)),IF(AND(COUNTIF('Dropdown Selections'!$C:$C,"="&amp;D$4)=1,D$4="OTHER",D$5="Total"),INDEX('Glades-Hendry'!$H40:$S44,MATCH("331900 - Federal Grant - Other",'Glades-Hendry'!$C40:$C44,0),MATCH(D$6,'Glades-Hendry'!$H39:$S39,0)),IF(AND(COUNTIF('Dropdown Selections'!$C:$C,"="&amp;D$4)&gt;1,OR(D$5&lt;&gt;"Total", D$5&lt;&gt;"All Subcategories"),D$4=INDEX('Dropdown Selections'!$C:$D,MATCH(D$5,'Dropdown Selections'!$D:$D,0),1)),INDEX('Glades-Hendry'!$H40:$S44,MATCH("*"&amp;D$5&amp;"*",'Glades-Hendry'!$C40:$C44,0),MATCH(D$6,'Glades-Hendry'!$H39:$S39,0)),IF(OR(AND(COUNTIF('Dropdown Selections'!$C:$C,"="&amp;D$4)&gt;1,D$5="Total"),AND(D$4="Total of All Categories",D$5="All Subcategories")),SUMIF('Glades-Hendry'!$G40:$G44,"="&amp;D$4,INDEX('Glades-Hendry'!$H40:$S44,,MATCH(D$6,'Glades-Hendry'!$H39:$S39,0))),""))))))),0)</f>
        <v>187483</v>
      </c>
      <c r="E32" s="31">
        <f>IFERROR(IF(OR(E$4="",E$5="",E$6=""),"",IF(OR(AND(E$4="Total of All Categories",E$5="Total"),AND( E$4&lt;&gt;"Total of All Categories",E$5="All Subcategories")),"",IF(AND(E$4="Total of All Categories",E$5="All Subcategories",E$6="All Types of Revenue"),'Glades-Hendry'!$S44,IF(AND(COUNTIF('Dropdown Selections'!$C:$C,"="&amp;E$4)=1,E$4&lt;&gt;"OTHER",E$5="Total"),INDEX('Glades-Hendry'!$H40:$S44,MATCH(E$4,'Glades-Hendry'!$G40:$G44,0),MATCH(E$6,'Glades-Hendry'!$H39:$S39,0)),IF(AND(COUNTIF('Dropdown Selections'!$C:$C,"="&amp;E$4)=1,E$4="OTHER",E$5="Total"),INDEX('Glades-Hendry'!$H40:$S44,MATCH("331900 - Federal Grant - Other",'Glades-Hendry'!$C40:$C44,0),MATCH(E$6,'Glades-Hendry'!$H39:$S39,0)),IF(AND(COUNTIF('Dropdown Selections'!$C:$C,"="&amp;E$4)&gt;1,OR(E$5&lt;&gt;"Total", E$5&lt;&gt;"All Subcategories"),E$4=INDEX('Dropdown Selections'!$C:$D,MATCH(E$5,'Dropdown Selections'!$D:$D,0),1)),INDEX('Glades-Hendry'!$H40:$S44,MATCH("*"&amp;E$5&amp;"*",'Glades-Hendry'!$C40:$C44,0),MATCH(E$6,'Glades-Hendry'!$H39:$S39,0)),IF(OR(AND(COUNTIF('Dropdown Selections'!$C:$C,"="&amp;E$4)&gt;1,E$5="Total"),AND(E$4="Total of All Categories",E$5="All Subcategories")),SUMIF('Glades-Hendry'!$G40:$G44,"="&amp;E$4,INDEX('Glades-Hendry'!$H40:$S44,,MATCH(E$6,'Glades-Hendry'!$H39:$S39,0))),""))))))),0)</f>
        <v>47834</v>
      </c>
      <c r="F32" s="31">
        <f>IFERROR(IF(OR(F$4="",F$5="",F$6=""),"",IF(OR(AND(F$4="Total of All Categories",F$5="Total"),AND( F$4&lt;&gt;"Total of All Categories",F$5="All Subcategories")),"",IF(AND(F$4="Total of All Categories",F$5="All Subcategories",F$6="All Types of Revenue"),'Glades-Hendry'!$S44,IF(AND(COUNTIF('Dropdown Selections'!$C:$C,"="&amp;F$4)=1,F$4&lt;&gt;"OTHER",F$5="Total"),INDEX('Glades-Hendry'!$H40:$S44,MATCH(F$4,'Glades-Hendry'!$G40:$G44,0),MATCH(F$6,'Glades-Hendry'!$H39:$S39,0)),IF(AND(COUNTIF('Dropdown Selections'!$C:$C,"="&amp;F$4)=1,F$4="OTHER",F$5="Total"),INDEX('Glades-Hendry'!$H40:$S44,MATCH("331900 - Federal Grant - Other",'Glades-Hendry'!$C40:$C44,0),MATCH(F$6,'Glades-Hendry'!$H39:$S39,0)),IF(AND(COUNTIF('Dropdown Selections'!$C:$C,"="&amp;F$4)&gt;1,OR(F$5&lt;&gt;"Total", F$5&lt;&gt;"All Subcategories"),F$4=INDEX('Dropdown Selections'!$C:$D,MATCH(F$5,'Dropdown Selections'!$D:$D,0),1)),INDEX('Glades-Hendry'!$H40:$S44,MATCH("*"&amp;F$5&amp;"*",'Glades-Hendry'!$C40:$C44,0),MATCH(F$6,'Glades-Hendry'!$H39:$S39,0)),IF(OR(AND(COUNTIF('Dropdown Selections'!$C:$C,"="&amp;F$4)&gt;1,F$5="Total"),AND(F$4="Total of All Categories",F$5="All Subcategories")),SUMIF('Glades-Hendry'!$G40:$G44,"="&amp;F$4,INDEX('Glades-Hendry'!$H40:$S44,,MATCH(F$6,'Glades-Hendry'!$H39:$S39,0))),""))))))),0)</f>
        <v>0</v>
      </c>
      <c r="G32" s="31">
        <f>IFERROR(IF(OR(G$4="",G$5="",G$6=""),"",IF(OR(AND(G$4="Total of All Categories",G$5="Total"),AND( G$4&lt;&gt;"Total of All Categories",G$5="All Subcategories")),"",IF(AND(G$4="Total of All Categories",G$5="All Subcategories",G$6="All Types of Revenue"),'Glades-Hendry'!$S44,IF(AND(COUNTIF('Dropdown Selections'!$C:$C,"="&amp;G$4)=1,G$4&lt;&gt;"OTHER",G$5="Total"),INDEX('Glades-Hendry'!$H40:$S44,MATCH(G$4,'Glades-Hendry'!$G40:$G44,0),MATCH(G$6,'Glades-Hendry'!$H39:$S39,0)),IF(AND(COUNTIF('Dropdown Selections'!$C:$C,"="&amp;G$4)=1,G$4="OTHER",G$5="Total"),INDEX('Glades-Hendry'!$H40:$S44,MATCH("331900 - Federal Grant - Other",'Glades-Hendry'!$C40:$C44,0),MATCH(G$6,'Glades-Hendry'!$H39:$S39,0)),IF(AND(COUNTIF('Dropdown Selections'!$C:$C,"="&amp;G$4)&gt;1,OR(G$5&lt;&gt;"Total", G$5&lt;&gt;"All Subcategories"),G$4=INDEX('Dropdown Selections'!$C:$D,MATCH(G$5,'Dropdown Selections'!$D:$D,0),1)),INDEX('Glades-Hendry'!$H40:$S44,MATCH("*"&amp;G$5&amp;"*",'Glades-Hendry'!$C40:$C44,0),MATCH(G$6,'Glades-Hendry'!$H39:$S39,0)),IF(OR(AND(COUNTIF('Dropdown Selections'!$C:$C,"="&amp;G$4)&gt;1,G$5="Total"),AND(G$4="Total of All Categories",G$5="All Subcategories")),SUMIF('Glades-Hendry'!$G40:$G44,"="&amp;G$4,INDEX('Glades-Hendry'!$H40:$S44,,MATCH(G$6,'Glades-Hendry'!$H39:$S39,0))),""))))))),0)</f>
        <v>0</v>
      </c>
      <c r="H32" s="31">
        <f>IFERROR(IF(OR(H$4="",H$5="",H$6=""),"",IF(OR(AND(H$4="Total of All Categories",H$5="Total"),AND( H$4&lt;&gt;"Total of All Categories",H$5="All Subcategories")),"",IF(AND(H$4="Total of All Categories",H$5="All Subcategories",H$6="All Types of Revenue"),'Glades-Hendry'!$S44,IF(AND(COUNTIF('Dropdown Selections'!$C:$C,"="&amp;H$4)=1,H$4&lt;&gt;"OTHER",H$5="Total"),INDEX('Glades-Hendry'!$H40:$S44,MATCH(H$4,'Glades-Hendry'!$G40:$G44,0),MATCH(H$6,'Glades-Hendry'!$H39:$S39,0)),IF(AND(COUNTIF('Dropdown Selections'!$C:$C,"="&amp;H$4)=1,H$4="OTHER",H$5="Total"),INDEX('Glades-Hendry'!$H40:$S44,MATCH("331900 - Federal Grant - Other",'Glades-Hendry'!$C40:$C44,0),MATCH(H$6,'Glades-Hendry'!$H39:$S39,0)),IF(AND(COUNTIF('Dropdown Selections'!$C:$C,"="&amp;H$4)&gt;1,OR(H$5&lt;&gt;"Total", H$5&lt;&gt;"All Subcategories"),H$4=INDEX('Dropdown Selections'!$C:$D,MATCH(H$5,'Dropdown Selections'!$D:$D,0),1)),INDEX('Glades-Hendry'!$H40:$S44,MATCH("*"&amp;H$5&amp;"*",'Glades-Hendry'!$C40:$C44,0),MATCH(H$6,'Glades-Hendry'!$H39:$S39,0)),IF(OR(AND(COUNTIF('Dropdown Selections'!$C:$C,"="&amp;H$4)&gt;1,H$5="Total"),AND(H$4="Total of All Categories",H$5="All Subcategories")),SUMIF('Glades-Hendry'!$G40:$G44,"="&amp;H$4,INDEX('Glades-Hendry'!$H40:$S44,,MATCH(H$6,'Glades-Hendry'!$H39:$S39,0))),""))))))),0)</f>
        <v>227954</v>
      </c>
      <c r="I32" s="31">
        <f>IFERROR(IF(OR(I$4="",I$5="",I$6=""),"",IF(OR(AND(I$4="Total of All Categories",I$5="Total"),AND( I$4&lt;&gt;"Total of All Categories",I$5="All Subcategories")),"",IF(AND(I$4="Total of All Categories",I$5="All Subcategories",I$6="All Types of Revenue"),'Glades-Hendry'!$S44,IF(AND(COUNTIF('Dropdown Selections'!$C:$C,"="&amp;I$4)=1,I$4&lt;&gt;"OTHER",I$5="Total"),INDEX('Glades-Hendry'!$H40:$S44,MATCH(I$4,'Glades-Hendry'!$G40:$G44,0),MATCH(I$6,'Glades-Hendry'!$H39:$S39,0)),IF(AND(COUNTIF('Dropdown Selections'!$C:$C,"="&amp;I$4)=1,I$4="OTHER",I$5="Total"),INDEX('Glades-Hendry'!$H40:$S44,MATCH("331900 - Federal Grant - Other",'Glades-Hendry'!$C40:$C44,0),MATCH(I$6,'Glades-Hendry'!$H39:$S39,0)),IF(AND(COUNTIF('Dropdown Selections'!$C:$C,"="&amp;I$4)&gt;1,OR(I$5&lt;&gt;"Total", I$5&lt;&gt;"All Subcategories"),I$4=INDEX('Dropdown Selections'!$C:$D,MATCH(I$5,'Dropdown Selections'!$D:$D,0),1)),INDEX('Glades-Hendry'!$H40:$S44,MATCH("*"&amp;I$5&amp;"*",'Glades-Hendry'!$C40:$C44,0),MATCH(I$6,'Glades-Hendry'!$H39:$S39,0)),IF(OR(AND(COUNTIF('Dropdown Selections'!$C:$C,"="&amp;I$4)&gt;1,I$5="Total"),AND(I$4="Total of All Categories",I$5="All Subcategories")),SUMIF('Glades-Hendry'!$G40:$G44,"="&amp;I$4,INDEX('Glades-Hendry'!$H40:$S44,,MATCH(I$6,'Glades-Hendry'!$H39:$S39,0))),""))))))),0)</f>
        <v>0</v>
      </c>
      <c r="J32" s="31">
        <f>IFERROR(IF(OR(J$4="",J$5="",J$6=""),"",IF(OR(AND(J$4="Total of All Categories",J$5="Total"),AND( J$4&lt;&gt;"Total of All Categories",J$5="All Subcategories")),"",IF(AND(J$4="Total of All Categories",J$5="All Subcategories",J$6="All Types of Revenue"),'Glades-Hendry'!$S44,IF(AND(COUNTIF('Dropdown Selections'!$C:$C,"="&amp;J$4)=1,J$4&lt;&gt;"OTHER",J$5="Total"),INDEX('Glades-Hendry'!$H40:$S44,MATCH(J$4,'Glades-Hendry'!$G40:$G44,0),MATCH(J$6,'Glades-Hendry'!$H39:$S39,0)),IF(AND(COUNTIF('Dropdown Selections'!$C:$C,"="&amp;J$4)=1,J$4="OTHER",J$5="Total"),INDEX('Glades-Hendry'!$H40:$S44,MATCH("331900 - Federal Grant - Other",'Glades-Hendry'!$C40:$C44,0),MATCH(J$6,'Glades-Hendry'!$H39:$S39,0)),IF(AND(COUNTIF('Dropdown Selections'!$C:$C,"="&amp;J$4)&gt;1,OR(J$5&lt;&gt;"Total", J$5&lt;&gt;"All Subcategories"),J$4=INDEX('Dropdown Selections'!$C:$D,MATCH(J$5,'Dropdown Selections'!$D:$D,0),1)),INDEX('Glades-Hendry'!$H40:$S44,MATCH("*"&amp;J$5&amp;"*",'Glades-Hendry'!$C40:$C44,0),MATCH(J$6,'Glades-Hendry'!$H39:$S39,0)),IF(OR(AND(COUNTIF('Dropdown Selections'!$C:$C,"="&amp;J$4)&gt;1,J$5="Total"),AND(J$4="Total of All Categories",J$5="All Subcategories")),SUMIF('Glades-Hendry'!$G40:$G44,"="&amp;J$4,INDEX('Glades-Hendry'!$H40:$S44,,MATCH(J$6,'Glades-Hendry'!$H39:$S39,0))),""))))))),0)</f>
        <v>0</v>
      </c>
      <c r="K32" s="31">
        <f>IFERROR(IF(OR(K$4="",K$5="",K$6=""),"",IF(OR(AND(K$4="Total of All Categories",K$5="Total"),AND( K$4&lt;&gt;"Total of All Categories",K$5="All Subcategories")),"",IF(AND(K$4="Total of All Categories",K$5="All Subcategories",K$6="All Types of Revenue"),'Glades-Hendry'!$S44,IF(AND(COUNTIF('Dropdown Selections'!$C:$C,"="&amp;K$4)=1,K$4&lt;&gt;"OTHER",K$5="Total"),INDEX('Glades-Hendry'!$H40:$S44,MATCH(K$4,'Glades-Hendry'!$G40:$G44,0),MATCH(K$6,'Glades-Hendry'!$H39:$S39,0)),IF(AND(COUNTIF('Dropdown Selections'!$C:$C,"="&amp;K$4)=1,K$4="OTHER",K$5="Total"),INDEX('Glades-Hendry'!$H40:$S44,MATCH("331900 - Federal Grant - Other",'Glades-Hendry'!$C40:$C44,0),MATCH(K$6,'Glades-Hendry'!$H39:$S39,0)),IF(AND(COUNTIF('Dropdown Selections'!$C:$C,"="&amp;K$4)&gt;1,OR(K$5&lt;&gt;"Total", K$5&lt;&gt;"All Subcategories"),K$4=INDEX('Dropdown Selections'!$C:$D,MATCH(K$5,'Dropdown Selections'!$D:$D,0),1)),INDEX('Glades-Hendry'!$H40:$S44,MATCH("*"&amp;K$5&amp;"*",'Glades-Hendry'!$C40:$C44,0),MATCH(K$6,'Glades-Hendry'!$H39:$S39,0)),IF(OR(AND(COUNTIF('Dropdown Selections'!$C:$C,"="&amp;K$4)&gt;1,K$5="Total"),AND(K$4="Total of All Categories",K$5="All Subcategories")),SUMIF('Glades-Hendry'!$G40:$G44,"="&amp;K$4,INDEX('Glades-Hendry'!$H40:$S44,,MATCH(K$6,'Glades-Hendry'!$H39:$S39,0))),""))))))),0)</f>
        <v>0</v>
      </c>
      <c r="L32" s="31">
        <f>IFERROR(IF(OR(L$4="",L$5="",L$6=""),"",IF(OR(AND(L$4="Total of All Categories",L$5="Total"),AND( L$4&lt;&gt;"Total of All Categories",L$5="All Subcategories")),"",IF(AND(L$4="Total of All Categories",L$5="All Subcategories",L$6="All Types of Revenue"),'Glades-Hendry'!$S44,IF(AND(COUNTIF('Dropdown Selections'!$C:$C,"="&amp;L$4)=1,L$4&lt;&gt;"OTHER",L$5="Total"),INDEX('Glades-Hendry'!$H40:$S44,MATCH(L$4,'Glades-Hendry'!$G40:$G44,0),MATCH(L$6,'Glades-Hendry'!$H39:$S39,0)),IF(AND(COUNTIF('Dropdown Selections'!$C:$C,"="&amp;L$4)=1,L$4="OTHER",L$5="Total"),INDEX('Glades-Hendry'!$H40:$S44,MATCH("331900 - Federal Grant - Other",'Glades-Hendry'!$C40:$C44,0),MATCH(L$6,'Glades-Hendry'!$H39:$S39,0)),IF(AND(COUNTIF('Dropdown Selections'!$C:$C,"="&amp;L$4)&gt;1,OR(L$5&lt;&gt;"Total", L$5&lt;&gt;"All Subcategories"),L$4=INDEX('Dropdown Selections'!$C:$D,MATCH(L$5,'Dropdown Selections'!$D:$D,0),1)),INDEX('Glades-Hendry'!$H40:$S44,MATCH("*"&amp;L$5&amp;"*",'Glades-Hendry'!$C40:$C44,0),MATCH(L$6,'Glades-Hendry'!$H39:$S39,0)),IF(OR(AND(COUNTIF('Dropdown Selections'!$C:$C,"="&amp;L$4)&gt;1,L$5="Total"),AND(L$4="Total of All Categories",L$5="All Subcategories")),SUMIF('Glades-Hendry'!$G40:$G44,"="&amp;L$4,INDEX('Glades-Hendry'!$H40:$S44,,MATCH(L$6,'Glades-Hendry'!$H39:$S39,0))),""))))))),0)</f>
        <v>0</v>
      </c>
    </row>
    <row r="33" spans="2:12" s="29" customFormat="1" ht="15.75" x14ac:dyDescent="0.25">
      <c r="B33" s="32" t="s">
        <v>132</v>
      </c>
      <c r="C33" s="31">
        <f>IFERROR(IF(OR(C$4="",C$5="",C$6=""),"",IF(OR(AND(C$4="Total of All Categories",C$5="Total"),AND( C$4&lt;&gt;"Total of All Categories",C$5="All Subcategories")),"",IF(AND(C$4="Total of All Categories",C$5="All Subcategories",C$6="All Types of Revenue"),'Hernando-Indian River'!$S15,IF(AND(COUNTIF('Dropdown Selections'!$C:$C,"="&amp;C$4)=1,C$4&lt;&gt;"OTHER",C$5="Total"),INDEX('Hernando-Indian River'!$H7:$S15,MATCH(C$4,'Hernando-Indian River'!$G7:$G15,0),MATCH(C$6,'Hernando-Indian River'!$H6:$S6,0)),IF(AND(COUNTIF('Dropdown Selections'!$C:$C,"="&amp;C$4)=1,C$4="OTHER",C$5="Total"),INDEX('Hernando-Indian River'!$H7:$S15,MATCH("331900 - Federal Grant - Other",'Hernando-Indian River'!$C7:$C15,0),MATCH(C$6,'Hernando-Indian River'!$H6:$S6,0)),IF(AND(COUNTIF('Dropdown Selections'!$C:$C,"="&amp;C$4)&gt;1,OR(C$5&lt;&gt;"Total", C$5&lt;&gt;"All Subcategories"),C$4=INDEX('Dropdown Selections'!$C:$D,MATCH(C$5,'Dropdown Selections'!$D:$D,0),1)),INDEX('Hernando-Indian River'!$H7:$S15,MATCH("*"&amp;C$5&amp;"*",'Hernando-Indian River'!$C7:$C15,0),MATCH(C$6,'Hernando-Indian River'!$H6:$S6,0)),IF(OR(AND(COUNTIF('Dropdown Selections'!$C:$C,"="&amp;C$4)&gt;1,C$5="Total"),AND(C$4="Total of All Categories",C$5="All Subcategories")),SUMIF('Hernando-Indian River'!$G7:$G15,"="&amp;C$4,INDEX('Hernando-Indian River'!$H7:$S15,,MATCH(C$6,'Hernando-Indian River'!$H6:$S6,0))),""))))))),0)</f>
        <v>3470537</v>
      </c>
      <c r="D33" s="31">
        <f>IFERROR(IF(OR(D$4="",D$5="",D$6=""),"",IF(OR(AND(D$4="Total of All Categories",D$5="Total"),AND( D$4&lt;&gt;"Total of All Categories",D$5="All Subcategories")),"",IF(AND(D$4="Total of All Categories",D$5="All Subcategories",D$6="All Types of Revenue"),'Hernando-Indian River'!$S15,IF(AND(COUNTIF('Dropdown Selections'!$C:$C,"="&amp;D$4)=1,D$4&lt;&gt;"OTHER",D$5="Total"),INDEX('Hernando-Indian River'!$H7:$S15,MATCH(D$4,'Hernando-Indian River'!$G7:$G15,0),MATCH(D$6,'Hernando-Indian River'!$H6:$S6,0)),IF(AND(COUNTIF('Dropdown Selections'!$C:$C,"="&amp;D$4)=1,D$4="OTHER",D$5="Total"),INDEX('Hernando-Indian River'!$H7:$S15,MATCH("331900 - Federal Grant - Other",'Hernando-Indian River'!$C7:$C15,0),MATCH(D$6,'Hernando-Indian River'!$H6:$S6,0)),IF(AND(COUNTIF('Dropdown Selections'!$C:$C,"="&amp;D$4)&gt;1,OR(D$5&lt;&gt;"Total", D$5&lt;&gt;"All Subcategories"),D$4=INDEX('Dropdown Selections'!$C:$D,MATCH(D$5,'Dropdown Selections'!$D:$D,0),1)),INDEX('Hernando-Indian River'!$H7:$S15,MATCH("*"&amp;D$5&amp;"*",'Hernando-Indian River'!$C7:$C15,0),MATCH(D$6,'Hernando-Indian River'!$H6:$S6,0)),IF(OR(AND(COUNTIF('Dropdown Selections'!$C:$C,"="&amp;D$4)&gt;1,D$5="Total"),AND(D$4="Total of All Categories",D$5="All Subcategories")),SUMIF('Hernando-Indian River'!$G7:$G15,"="&amp;D$4,INDEX('Hernando-Indian River'!$H7:$S15,,MATCH(D$6,'Hernando-Indian River'!$H6:$S6,0))),""))))))),0)</f>
        <v>0</v>
      </c>
      <c r="E33" s="31">
        <f>IFERROR(IF(OR(E$4="",E$5="",E$6=""),"",IF(OR(AND(E$4="Total of All Categories",E$5="Total"),AND( E$4&lt;&gt;"Total of All Categories",E$5="All Subcategories")),"",IF(AND(E$4="Total of All Categories",E$5="All Subcategories",E$6="All Types of Revenue"),'Hernando-Indian River'!$S15,IF(AND(COUNTIF('Dropdown Selections'!$C:$C,"="&amp;E$4)=1,E$4&lt;&gt;"OTHER",E$5="Total"),INDEX('Hernando-Indian River'!$H7:$S15,MATCH(E$4,'Hernando-Indian River'!$G7:$G15,0),MATCH(E$6,'Hernando-Indian River'!$H6:$S6,0)),IF(AND(COUNTIF('Dropdown Selections'!$C:$C,"="&amp;E$4)=1,E$4="OTHER",E$5="Total"),INDEX('Hernando-Indian River'!$H7:$S15,MATCH("331900 - Federal Grant - Other",'Hernando-Indian River'!$C7:$C15,0),MATCH(E$6,'Hernando-Indian River'!$H6:$S6,0)),IF(AND(COUNTIF('Dropdown Selections'!$C:$C,"="&amp;E$4)&gt;1,OR(E$5&lt;&gt;"Total", E$5&lt;&gt;"All Subcategories"),E$4=INDEX('Dropdown Selections'!$C:$D,MATCH(E$5,'Dropdown Selections'!$D:$D,0),1)),INDEX('Hernando-Indian River'!$H7:$S15,MATCH("*"&amp;E$5&amp;"*",'Hernando-Indian River'!$C7:$C15,0),MATCH(E$6,'Hernando-Indian River'!$H6:$S6,0)),IF(OR(AND(COUNTIF('Dropdown Selections'!$C:$C,"="&amp;E$4)&gt;1,E$5="Total"),AND(E$4="Total of All Categories",E$5="All Subcategories")),SUMIF('Hernando-Indian River'!$G7:$G15,"="&amp;E$4,INDEX('Hernando-Indian River'!$H7:$S15,,MATCH(E$6,'Hernando-Indian River'!$H6:$S6,0))),""))))))),0)</f>
        <v>316082</v>
      </c>
      <c r="F33" s="31">
        <f>IFERROR(IF(OR(F$4="",F$5="",F$6=""),"",IF(OR(AND(F$4="Total of All Categories",F$5="Total"),AND( F$4&lt;&gt;"Total of All Categories",F$5="All Subcategories")),"",IF(AND(F$4="Total of All Categories",F$5="All Subcategories",F$6="All Types of Revenue"),'Hernando-Indian River'!$S15,IF(AND(COUNTIF('Dropdown Selections'!$C:$C,"="&amp;F$4)=1,F$4&lt;&gt;"OTHER",F$5="Total"),INDEX('Hernando-Indian River'!$H7:$S15,MATCH(F$4,'Hernando-Indian River'!$G7:$G15,0),MATCH(F$6,'Hernando-Indian River'!$H6:$S6,0)),IF(AND(COUNTIF('Dropdown Selections'!$C:$C,"="&amp;F$4)=1,F$4="OTHER",F$5="Total"),INDEX('Hernando-Indian River'!$H7:$S15,MATCH("331900 - Federal Grant - Other",'Hernando-Indian River'!$C7:$C15,0),MATCH(F$6,'Hernando-Indian River'!$H6:$S6,0)),IF(AND(COUNTIF('Dropdown Selections'!$C:$C,"="&amp;F$4)&gt;1,OR(F$5&lt;&gt;"Total", F$5&lt;&gt;"All Subcategories"),F$4=INDEX('Dropdown Selections'!$C:$D,MATCH(F$5,'Dropdown Selections'!$D:$D,0),1)),INDEX('Hernando-Indian River'!$H7:$S15,MATCH("*"&amp;F$5&amp;"*",'Hernando-Indian River'!$C7:$C15,0),MATCH(F$6,'Hernando-Indian River'!$H6:$S6,0)),IF(OR(AND(COUNTIF('Dropdown Selections'!$C:$C,"="&amp;F$4)&gt;1,F$5="Total"),AND(F$4="Total of All Categories",F$5="All Subcategories")),SUMIF('Hernando-Indian River'!$G7:$G15,"="&amp;F$4,INDEX('Hernando-Indian River'!$H7:$S15,,MATCH(F$6,'Hernando-Indian River'!$H6:$S6,0))),""))))))),0)</f>
        <v>0</v>
      </c>
      <c r="G33" s="31">
        <f>IFERROR(IF(OR(G$4="",G$5="",G$6=""),"",IF(OR(AND(G$4="Total of All Categories",G$5="Total"),AND( G$4&lt;&gt;"Total of All Categories",G$5="All Subcategories")),"",IF(AND(G$4="Total of All Categories",G$5="All Subcategories",G$6="All Types of Revenue"),'Hernando-Indian River'!$S15,IF(AND(COUNTIF('Dropdown Selections'!$C:$C,"="&amp;G$4)=1,G$4&lt;&gt;"OTHER",G$5="Total"),INDEX('Hernando-Indian River'!$H7:$S15,MATCH(G$4,'Hernando-Indian River'!$G7:$G15,0),MATCH(G$6,'Hernando-Indian River'!$H6:$S6,0)),IF(AND(COUNTIF('Dropdown Selections'!$C:$C,"="&amp;G$4)=1,G$4="OTHER",G$5="Total"),INDEX('Hernando-Indian River'!$H7:$S15,MATCH("331900 - Federal Grant - Other",'Hernando-Indian River'!$C7:$C15,0),MATCH(G$6,'Hernando-Indian River'!$H6:$S6,0)),IF(AND(COUNTIF('Dropdown Selections'!$C:$C,"="&amp;G$4)&gt;1,OR(G$5&lt;&gt;"Total", G$5&lt;&gt;"All Subcategories"),G$4=INDEX('Dropdown Selections'!$C:$D,MATCH(G$5,'Dropdown Selections'!$D:$D,0),1)),INDEX('Hernando-Indian River'!$H7:$S15,MATCH("*"&amp;G$5&amp;"*",'Hernando-Indian River'!$C7:$C15,0),MATCH(G$6,'Hernando-Indian River'!$H6:$S6,0)),IF(OR(AND(COUNTIF('Dropdown Selections'!$C:$C,"="&amp;G$4)&gt;1,G$5="Total"),AND(G$4="Total of All Categories",G$5="All Subcategories")),SUMIF('Hernando-Indian River'!$G7:$G15,"="&amp;G$4,INDEX('Hernando-Indian River'!$H7:$S15,,MATCH(G$6,'Hernando-Indian River'!$H6:$S6,0))),""))))))),0)</f>
        <v>2665681</v>
      </c>
      <c r="H33" s="31">
        <f>IFERROR(IF(OR(H$4="",H$5="",H$6=""),"",IF(OR(AND(H$4="Total of All Categories",H$5="Total"),AND( H$4&lt;&gt;"Total of All Categories",H$5="All Subcategories")),"",IF(AND(H$4="Total of All Categories",H$5="All Subcategories",H$6="All Types of Revenue"),'Hernando-Indian River'!$S15,IF(AND(COUNTIF('Dropdown Selections'!$C:$C,"="&amp;H$4)=1,H$4&lt;&gt;"OTHER",H$5="Total"),INDEX('Hernando-Indian River'!$H7:$S15,MATCH(H$4,'Hernando-Indian River'!$G7:$G15,0),MATCH(H$6,'Hernando-Indian River'!$H6:$S6,0)),IF(AND(COUNTIF('Dropdown Selections'!$C:$C,"="&amp;H$4)=1,H$4="OTHER",H$5="Total"),INDEX('Hernando-Indian River'!$H7:$S15,MATCH("331900 - Federal Grant - Other",'Hernando-Indian River'!$C7:$C15,0),MATCH(H$6,'Hernando-Indian River'!$H6:$S6,0)),IF(AND(COUNTIF('Dropdown Selections'!$C:$C,"="&amp;H$4)&gt;1,OR(H$5&lt;&gt;"Total", H$5&lt;&gt;"All Subcategories"),H$4=INDEX('Dropdown Selections'!$C:$D,MATCH(H$5,'Dropdown Selections'!$D:$D,0),1)),INDEX('Hernando-Indian River'!$H7:$S15,MATCH("*"&amp;H$5&amp;"*",'Hernando-Indian River'!$C7:$C15,0),MATCH(H$6,'Hernando-Indian River'!$H6:$S6,0)),IF(OR(AND(COUNTIF('Dropdown Selections'!$C:$C,"="&amp;H$4)&gt;1,H$5="Total"),AND(H$4="Total of All Categories",H$5="All Subcategories")),SUMIF('Hernando-Indian River'!$G7:$G15,"="&amp;H$4,INDEX('Hernando-Indian River'!$H7:$S15,,MATCH(H$6,'Hernando-Indian River'!$H6:$S6,0))),""))))))),0)</f>
        <v>32396</v>
      </c>
      <c r="I33" s="31">
        <f>IFERROR(IF(OR(I$4="",I$5="",I$6=""),"",IF(OR(AND(I$4="Total of All Categories",I$5="Total"),AND( I$4&lt;&gt;"Total of All Categories",I$5="All Subcategories")),"",IF(AND(I$4="Total of All Categories",I$5="All Subcategories",I$6="All Types of Revenue"),'Hernando-Indian River'!$S15,IF(AND(COUNTIF('Dropdown Selections'!$C:$C,"="&amp;I$4)=1,I$4&lt;&gt;"OTHER",I$5="Total"),INDEX('Hernando-Indian River'!$H7:$S15,MATCH(I$4,'Hernando-Indian River'!$G7:$G15,0),MATCH(I$6,'Hernando-Indian River'!$H6:$S6,0)),IF(AND(COUNTIF('Dropdown Selections'!$C:$C,"="&amp;I$4)=1,I$4="OTHER",I$5="Total"),INDEX('Hernando-Indian River'!$H7:$S15,MATCH("331900 - Federal Grant - Other",'Hernando-Indian River'!$C7:$C15,0),MATCH(I$6,'Hernando-Indian River'!$H6:$S6,0)),IF(AND(COUNTIF('Dropdown Selections'!$C:$C,"="&amp;I$4)&gt;1,OR(I$5&lt;&gt;"Total", I$5&lt;&gt;"All Subcategories"),I$4=INDEX('Dropdown Selections'!$C:$D,MATCH(I$5,'Dropdown Selections'!$D:$D,0),1)),INDEX('Hernando-Indian River'!$H7:$S15,MATCH("*"&amp;I$5&amp;"*",'Hernando-Indian River'!$C7:$C15,0),MATCH(I$6,'Hernando-Indian River'!$H6:$S6,0)),IF(OR(AND(COUNTIF('Dropdown Selections'!$C:$C,"="&amp;I$4)&gt;1,I$5="Total"),AND(I$4="Total of All Categories",I$5="All Subcategories")),SUMIF('Hernando-Indian River'!$G7:$G15,"="&amp;I$4,INDEX('Hernando-Indian River'!$H7:$S15,,MATCH(I$6,'Hernando-Indian River'!$H6:$S6,0))),""))))))),0)</f>
        <v>427529</v>
      </c>
      <c r="J33" s="31">
        <f>IFERROR(IF(OR(J$4="",J$5="",J$6=""),"",IF(OR(AND(J$4="Total of All Categories",J$5="Total"),AND( J$4&lt;&gt;"Total of All Categories",J$5="All Subcategories")),"",IF(AND(J$4="Total of All Categories",J$5="All Subcategories",J$6="All Types of Revenue"),'Hernando-Indian River'!$S15,IF(AND(COUNTIF('Dropdown Selections'!$C:$C,"="&amp;J$4)=1,J$4&lt;&gt;"OTHER",J$5="Total"),INDEX('Hernando-Indian River'!$H7:$S15,MATCH(J$4,'Hernando-Indian River'!$G7:$G15,0),MATCH(J$6,'Hernando-Indian River'!$H6:$S6,0)),IF(AND(COUNTIF('Dropdown Selections'!$C:$C,"="&amp;J$4)=1,J$4="OTHER",J$5="Total"),INDEX('Hernando-Indian River'!$H7:$S15,MATCH("331900 - Federal Grant - Other",'Hernando-Indian River'!$C7:$C15,0),MATCH(J$6,'Hernando-Indian River'!$H6:$S6,0)),IF(AND(COUNTIF('Dropdown Selections'!$C:$C,"="&amp;J$4)&gt;1,OR(J$5&lt;&gt;"Total", J$5&lt;&gt;"All Subcategories"),J$4=INDEX('Dropdown Selections'!$C:$D,MATCH(J$5,'Dropdown Selections'!$D:$D,0),1)),INDEX('Hernando-Indian River'!$H7:$S15,MATCH("*"&amp;J$5&amp;"*",'Hernando-Indian River'!$C7:$C15,0),MATCH(J$6,'Hernando-Indian River'!$H6:$S6,0)),IF(OR(AND(COUNTIF('Dropdown Selections'!$C:$C,"="&amp;J$4)&gt;1,J$5="Total"),AND(J$4="Total of All Categories",J$5="All Subcategories")),SUMIF('Hernando-Indian River'!$G7:$G15,"="&amp;J$4,INDEX('Hernando-Indian River'!$H7:$S15,,MATCH(J$6,'Hernando-Indian River'!$H6:$S6,0))),""))))))),0)</f>
        <v>1113</v>
      </c>
      <c r="K33" s="31">
        <f>IFERROR(IF(OR(K$4="",K$5="",K$6=""),"",IF(OR(AND(K$4="Total of All Categories",K$5="Total"),AND( K$4&lt;&gt;"Total of All Categories",K$5="All Subcategories")),"",IF(AND(K$4="Total of All Categories",K$5="All Subcategories",K$6="All Types of Revenue"),'Hernando-Indian River'!$S15,IF(AND(COUNTIF('Dropdown Selections'!$C:$C,"="&amp;K$4)=1,K$4&lt;&gt;"OTHER",K$5="Total"),INDEX('Hernando-Indian River'!$H7:$S15,MATCH(K$4,'Hernando-Indian River'!$G7:$G15,0),MATCH(K$6,'Hernando-Indian River'!$H6:$S6,0)),IF(AND(COUNTIF('Dropdown Selections'!$C:$C,"="&amp;K$4)=1,K$4="OTHER",K$5="Total"),INDEX('Hernando-Indian River'!$H7:$S15,MATCH("331900 - Federal Grant - Other",'Hernando-Indian River'!$C7:$C15,0),MATCH(K$6,'Hernando-Indian River'!$H6:$S6,0)),IF(AND(COUNTIF('Dropdown Selections'!$C:$C,"="&amp;K$4)&gt;1,OR(K$5&lt;&gt;"Total", K$5&lt;&gt;"All Subcategories"),K$4=INDEX('Dropdown Selections'!$C:$D,MATCH(K$5,'Dropdown Selections'!$D:$D,0),1)),INDEX('Hernando-Indian River'!$H7:$S15,MATCH("*"&amp;K$5&amp;"*",'Hernando-Indian River'!$C7:$C15,0),MATCH(K$6,'Hernando-Indian River'!$H6:$S6,0)),IF(OR(AND(COUNTIF('Dropdown Selections'!$C:$C,"="&amp;K$4)&gt;1,K$5="Total"),AND(K$4="Total of All Categories",K$5="All Subcategories")),SUMIF('Hernando-Indian River'!$G7:$G15,"="&amp;K$4,INDEX('Hernando-Indian River'!$H7:$S15,,MATCH(K$6,'Hernando-Indian River'!$H6:$S6,0))),""))))))),0)</f>
        <v>14288</v>
      </c>
      <c r="L33" s="31">
        <f>IFERROR(IF(OR(L$4="",L$5="",L$6=""),"",IF(OR(AND(L$4="Total of All Categories",L$5="Total"),AND( L$4&lt;&gt;"Total of All Categories",L$5="All Subcategories")),"",IF(AND(L$4="Total of All Categories",L$5="All Subcategories",L$6="All Types of Revenue"),'Hernando-Indian River'!$S15,IF(AND(COUNTIF('Dropdown Selections'!$C:$C,"="&amp;L$4)=1,L$4&lt;&gt;"OTHER",L$5="Total"),INDEX('Hernando-Indian River'!$H7:$S15,MATCH(L$4,'Hernando-Indian River'!$G7:$G15,0),MATCH(L$6,'Hernando-Indian River'!$H6:$S6,0)),IF(AND(COUNTIF('Dropdown Selections'!$C:$C,"="&amp;L$4)=1,L$4="OTHER",L$5="Total"),INDEX('Hernando-Indian River'!$H7:$S15,MATCH("331900 - Federal Grant - Other",'Hernando-Indian River'!$C7:$C15,0),MATCH(L$6,'Hernando-Indian River'!$H6:$S6,0)),IF(AND(COUNTIF('Dropdown Selections'!$C:$C,"="&amp;L$4)&gt;1,OR(L$5&lt;&gt;"Total", L$5&lt;&gt;"All Subcategories"),L$4=INDEX('Dropdown Selections'!$C:$D,MATCH(L$5,'Dropdown Selections'!$D:$D,0),1)),INDEX('Hernando-Indian River'!$H7:$S15,MATCH("*"&amp;L$5&amp;"*",'Hernando-Indian River'!$C7:$C15,0),MATCH(L$6,'Hernando-Indian River'!$H6:$S6,0)),IF(OR(AND(COUNTIF('Dropdown Selections'!$C:$C,"="&amp;L$4)&gt;1,L$5="Total"),AND(L$4="Total of All Categories",L$5="All Subcategories")),SUMIF('Hernando-Indian River'!$G7:$G15,"="&amp;L$4,INDEX('Hernando-Indian River'!$H7:$S15,,MATCH(L$6,'Hernando-Indian River'!$H6:$S6,0))),""))))))),0)</f>
        <v>13448</v>
      </c>
    </row>
    <row r="34" spans="2:12" s="29" customFormat="1" ht="15.75" x14ac:dyDescent="0.25">
      <c r="B34" s="32" t="s">
        <v>133</v>
      </c>
      <c r="C34" s="31">
        <f>IFERROR(IF(OR(C$4="",C$5="",C$6=""),"",IF(OR(AND(C$4="Total of All Categories",C$5="Total"),AND( C$4&lt;&gt;"Total of All Categories",C$5="All Subcategories")),"",IF(AND(C$4="Total of All Categories",C$5="All Subcategories",C$6="All Types of Revenue"),'Hernando-Indian River'!$S22,IF(AND(COUNTIF('Dropdown Selections'!$C:$C,"="&amp;C$4)=1,C$4&lt;&gt;"OTHER",C$5="Total"),INDEX('Hernando-Indian River'!$H18:$S22,MATCH(C$4,'Hernando-Indian River'!$G18:$G22,0),MATCH(C$6,'Hernando-Indian River'!$H17:$S17,0)),IF(AND(COUNTIF('Dropdown Selections'!$C:$C,"="&amp;C$4)=1,C$4="OTHER",C$5="Total"),INDEX('Hernando-Indian River'!$H18:$S22,MATCH("331900 - Federal Grant - Other",'Hernando-Indian River'!$C18:$C22,0),MATCH(C$6,'Hernando-Indian River'!$H17:$S17,0)),IF(AND(COUNTIF('Dropdown Selections'!$C:$C,"="&amp;C$4)&gt;1,OR(C$5&lt;&gt;"Total", C$5&lt;&gt;"All Subcategories"),C$4=INDEX('Dropdown Selections'!$C:$D,MATCH(C$5,'Dropdown Selections'!$D:$D,0),1)),INDEX('Hernando-Indian River'!$H18:$S22,MATCH("*"&amp;C$5&amp;"*",'Hernando-Indian River'!$C18:$C22,0),MATCH(C$6,'Hernando-Indian River'!$H17:$S17,0)),IF(OR(AND(COUNTIF('Dropdown Selections'!$C:$C,"="&amp;C$4)&gt;1,C$5="Total"),AND(C$4="Total of All Categories",C$5="All Subcategories")),SUMIF('Hernando-Indian River'!$G18:$G22,"="&amp;C$4,INDEX('Hernando-Indian River'!$H18:$S22,,MATCH(C$6,'Hernando-Indian River'!$H17:$S17,0))),""))))))),0)</f>
        <v>288537</v>
      </c>
      <c r="D34" s="31">
        <f>IFERROR(IF(OR(D$4="",D$5="",D$6=""),"",IF(OR(AND(D$4="Total of All Categories",D$5="Total"),AND( D$4&lt;&gt;"Total of All Categories",D$5="All Subcategories")),"",IF(AND(D$4="Total of All Categories",D$5="All Subcategories",D$6="All Types of Revenue"),'Hernando-Indian River'!$S22,IF(AND(COUNTIF('Dropdown Selections'!$C:$C,"="&amp;D$4)=1,D$4&lt;&gt;"OTHER",D$5="Total"),INDEX('Hernando-Indian River'!$H18:$S22,MATCH(D$4,'Hernando-Indian River'!$G18:$G22,0),MATCH(D$6,'Hernando-Indian River'!$H17:$S17,0)),IF(AND(COUNTIF('Dropdown Selections'!$C:$C,"="&amp;D$4)=1,D$4="OTHER",D$5="Total"),INDEX('Hernando-Indian River'!$H18:$S22,MATCH("331900 - Federal Grant - Other",'Hernando-Indian River'!$C18:$C22,0),MATCH(D$6,'Hernando-Indian River'!$H17:$S17,0)),IF(AND(COUNTIF('Dropdown Selections'!$C:$C,"="&amp;D$4)&gt;1,OR(D$5&lt;&gt;"Total", D$5&lt;&gt;"All Subcategories"),D$4=INDEX('Dropdown Selections'!$C:$D,MATCH(D$5,'Dropdown Selections'!$D:$D,0),1)),INDEX('Hernando-Indian River'!$H18:$S22,MATCH("*"&amp;D$5&amp;"*",'Hernando-Indian River'!$C18:$C22,0),MATCH(D$6,'Hernando-Indian River'!$H17:$S17,0)),IF(OR(AND(COUNTIF('Dropdown Selections'!$C:$C,"="&amp;D$4)&gt;1,D$5="Total"),AND(D$4="Total of All Categories",D$5="All Subcategories")),SUMIF('Hernando-Indian River'!$G18:$G22,"="&amp;D$4,INDEX('Hernando-Indian River'!$H18:$S22,,MATCH(D$6,'Hernando-Indian River'!$H17:$S17,0))),""))))))),0)</f>
        <v>1103</v>
      </c>
      <c r="E34" s="31">
        <f>IFERROR(IF(OR(E$4="",E$5="",E$6=""),"",IF(OR(AND(E$4="Total of All Categories",E$5="Total"),AND( E$4&lt;&gt;"Total of All Categories",E$5="All Subcategories")),"",IF(AND(E$4="Total of All Categories",E$5="All Subcategories",E$6="All Types of Revenue"),'Hernando-Indian River'!$S22,IF(AND(COUNTIF('Dropdown Selections'!$C:$C,"="&amp;E$4)=1,E$4&lt;&gt;"OTHER",E$5="Total"),INDEX('Hernando-Indian River'!$H18:$S22,MATCH(E$4,'Hernando-Indian River'!$G18:$G22,0),MATCH(E$6,'Hernando-Indian River'!$H17:$S17,0)),IF(AND(COUNTIF('Dropdown Selections'!$C:$C,"="&amp;E$4)=1,E$4="OTHER",E$5="Total"),INDEX('Hernando-Indian River'!$H18:$S22,MATCH("331900 - Federal Grant - Other",'Hernando-Indian River'!$C18:$C22,0),MATCH(E$6,'Hernando-Indian River'!$H17:$S17,0)),IF(AND(COUNTIF('Dropdown Selections'!$C:$C,"="&amp;E$4)&gt;1,OR(E$5&lt;&gt;"Total", E$5&lt;&gt;"All Subcategories"),E$4=INDEX('Dropdown Selections'!$C:$D,MATCH(E$5,'Dropdown Selections'!$D:$D,0),1)),INDEX('Hernando-Indian River'!$H18:$S22,MATCH("*"&amp;E$5&amp;"*",'Hernando-Indian River'!$C18:$C22,0),MATCH(E$6,'Hernando-Indian River'!$H17:$S17,0)),IF(OR(AND(COUNTIF('Dropdown Selections'!$C:$C,"="&amp;E$4)&gt;1,E$5="Total"),AND(E$4="Total of All Categories",E$5="All Subcategories")),SUMIF('Hernando-Indian River'!$G18:$G22,"="&amp;E$4,INDEX('Hernando-Indian River'!$H18:$S22,,MATCH(E$6,'Hernando-Indian River'!$H17:$S17,0))),""))))))),0)</f>
        <v>234197</v>
      </c>
      <c r="F34" s="31">
        <f>IFERROR(IF(OR(F$4="",F$5="",F$6=""),"",IF(OR(AND(F$4="Total of All Categories",F$5="Total"),AND( F$4&lt;&gt;"Total of All Categories",F$5="All Subcategories")),"",IF(AND(F$4="Total of All Categories",F$5="All Subcategories",F$6="All Types of Revenue"),'Hernando-Indian River'!$S22,IF(AND(COUNTIF('Dropdown Selections'!$C:$C,"="&amp;F$4)=1,F$4&lt;&gt;"OTHER",F$5="Total"),INDEX('Hernando-Indian River'!$H18:$S22,MATCH(F$4,'Hernando-Indian River'!$G18:$G22,0),MATCH(F$6,'Hernando-Indian River'!$H17:$S17,0)),IF(AND(COUNTIF('Dropdown Selections'!$C:$C,"="&amp;F$4)=1,F$4="OTHER",F$5="Total"),INDEX('Hernando-Indian River'!$H18:$S22,MATCH("331900 - Federal Grant - Other",'Hernando-Indian River'!$C18:$C22,0),MATCH(F$6,'Hernando-Indian River'!$H17:$S17,0)),IF(AND(COUNTIF('Dropdown Selections'!$C:$C,"="&amp;F$4)&gt;1,OR(F$5&lt;&gt;"Total", F$5&lt;&gt;"All Subcategories"),F$4=INDEX('Dropdown Selections'!$C:$D,MATCH(F$5,'Dropdown Selections'!$D:$D,0),1)),INDEX('Hernando-Indian River'!$H18:$S22,MATCH("*"&amp;F$5&amp;"*",'Hernando-Indian River'!$C18:$C22,0),MATCH(F$6,'Hernando-Indian River'!$H17:$S17,0)),IF(OR(AND(COUNTIF('Dropdown Selections'!$C:$C,"="&amp;F$4)&gt;1,F$5="Total"),AND(F$4="Total of All Categories",F$5="All Subcategories")),SUMIF('Hernando-Indian River'!$G18:$G22,"="&amp;F$4,INDEX('Hernando-Indian River'!$H18:$S22,,MATCH(F$6,'Hernando-Indian River'!$H17:$S17,0))),""))))))),0)</f>
        <v>0</v>
      </c>
      <c r="G34" s="31">
        <f>IFERROR(IF(OR(G$4="",G$5="",G$6=""),"",IF(OR(AND(G$4="Total of All Categories",G$5="Total"),AND( G$4&lt;&gt;"Total of All Categories",G$5="All Subcategories")),"",IF(AND(G$4="Total of All Categories",G$5="All Subcategories",G$6="All Types of Revenue"),'Hernando-Indian River'!$S22,IF(AND(COUNTIF('Dropdown Selections'!$C:$C,"="&amp;G$4)=1,G$4&lt;&gt;"OTHER",G$5="Total"),INDEX('Hernando-Indian River'!$H18:$S22,MATCH(G$4,'Hernando-Indian River'!$G18:$G22,0),MATCH(G$6,'Hernando-Indian River'!$H17:$S17,0)),IF(AND(COUNTIF('Dropdown Selections'!$C:$C,"="&amp;G$4)=1,G$4="OTHER",G$5="Total"),INDEX('Hernando-Indian River'!$H18:$S22,MATCH("331900 - Federal Grant - Other",'Hernando-Indian River'!$C18:$C22,0),MATCH(G$6,'Hernando-Indian River'!$H17:$S17,0)),IF(AND(COUNTIF('Dropdown Selections'!$C:$C,"="&amp;G$4)&gt;1,OR(G$5&lt;&gt;"Total", G$5&lt;&gt;"All Subcategories"),G$4=INDEX('Dropdown Selections'!$C:$D,MATCH(G$5,'Dropdown Selections'!$D:$D,0),1)),INDEX('Hernando-Indian River'!$H18:$S22,MATCH("*"&amp;G$5&amp;"*",'Hernando-Indian River'!$C18:$C22,0),MATCH(G$6,'Hernando-Indian River'!$H17:$S17,0)),IF(OR(AND(COUNTIF('Dropdown Selections'!$C:$C,"="&amp;G$4)&gt;1,G$5="Total"),AND(G$4="Total of All Categories",G$5="All Subcategories")),SUMIF('Hernando-Indian River'!$G18:$G22,"="&amp;G$4,INDEX('Hernando-Indian River'!$H18:$S22,,MATCH(G$6,'Hernando-Indian River'!$H17:$S17,0))),""))))))),0)</f>
        <v>0</v>
      </c>
      <c r="H34" s="31">
        <f>IFERROR(IF(OR(H$4="",H$5="",H$6=""),"",IF(OR(AND(H$4="Total of All Categories",H$5="Total"),AND( H$4&lt;&gt;"Total of All Categories",H$5="All Subcategories")),"",IF(AND(H$4="Total of All Categories",H$5="All Subcategories",H$6="All Types of Revenue"),'Hernando-Indian River'!$S22,IF(AND(COUNTIF('Dropdown Selections'!$C:$C,"="&amp;H$4)=1,H$4&lt;&gt;"OTHER",H$5="Total"),INDEX('Hernando-Indian River'!$H18:$S22,MATCH(H$4,'Hernando-Indian River'!$G18:$G22,0),MATCH(H$6,'Hernando-Indian River'!$H17:$S17,0)),IF(AND(COUNTIF('Dropdown Selections'!$C:$C,"="&amp;H$4)=1,H$4="OTHER",H$5="Total"),INDEX('Hernando-Indian River'!$H18:$S22,MATCH("331900 - Federal Grant - Other",'Hernando-Indian River'!$C18:$C22,0),MATCH(H$6,'Hernando-Indian River'!$H17:$S17,0)),IF(AND(COUNTIF('Dropdown Selections'!$C:$C,"="&amp;H$4)&gt;1,OR(H$5&lt;&gt;"Total", H$5&lt;&gt;"All Subcategories"),H$4=INDEX('Dropdown Selections'!$C:$D,MATCH(H$5,'Dropdown Selections'!$D:$D,0),1)),INDEX('Hernando-Indian River'!$H18:$S22,MATCH("*"&amp;H$5&amp;"*",'Hernando-Indian River'!$C18:$C22,0),MATCH(H$6,'Hernando-Indian River'!$H17:$S17,0)),IF(OR(AND(COUNTIF('Dropdown Selections'!$C:$C,"="&amp;H$4)&gt;1,H$5="Total"),AND(H$4="Total of All Categories",H$5="All Subcategories")),SUMIF('Hernando-Indian River'!$G18:$G22,"="&amp;H$4,INDEX('Hernando-Indian River'!$H18:$S22,,MATCH(H$6,'Hernando-Indian River'!$H17:$S17,0))),""))))))),0)</f>
        <v>12594</v>
      </c>
      <c r="I34" s="31">
        <f>IFERROR(IF(OR(I$4="",I$5="",I$6=""),"",IF(OR(AND(I$4="Total of All Categories",I$5="Total"),AND( I$4&lt;&gt;"Total of All Categories",I$5="All Subcategories")),"",IF(AND(I$4="Total of All Categories",I$5="All Subcategories",I$6="All Types of Revenue"),'Hernando-Indian River'!$S22,IF(AND(COUNTIF('Dropdown Selections'!$C:$C,"="&amp;I$4)=1,I$4&lt;&gt;"OTHER",I$5="Total"),INDEX('Hernando-Indian River'!$H18:$S22,MATCH(I$4,'Hernando-Indian River'!$G18:$G22,0),MATCH(I$6,'Hernando-Indian River'!$H17:$S17,0)),IF(AND(COUNTIF('Dropdown Selections'!$C:$C,"="&amp;I$4)=1,I$4="OTHER",I$5="Total"),INDEX('Hernando-Indian River'!$H18:$S22,MATCH("331900 - Federal Grant - Other",'Hernando-Indian River'!$C18:$C22,0),MATCH(I$6,'Hernando-Indian River'!$H17:$S17,0)),IF(AND(COUNTIF('Dropdown Selections'!$C:$C,"="&amp;I$4)&gt;1,OR(I$5&lt;&gt;"Total", I$5&lt;&gt;"All Subcategories"),I$4=INDEX('Dropdown Selections'!$C:$D,MATCH(I$5,'Dropdown Selections'!$D:$D,0),1)),INDEX('Hernando-Indian River'!$H18:$S22,MATCH("*"&amp;I$5&amp;"*",'Hernando-Indian River'!$C18:$C22,0),MATCH(I$6,'Hernando-Indian River'!$H17:$S17,0)),IF(OR(AND(COUNTIF('Dropdown Selections'!$C:$C,"="&amp;I$4)&gt;1,I$5="Total"),AND(I$4="Total of All Categories",I$5="All Subcategories")),SUMIF('Hernando-Indian River'!$G18:$G22,"="&amp;I$4,INDEX('Hernando-Indian River'!$H18:$S22,,MATCH(I$6,'Hernando-Indian River'!$H17:$S17,0))),""))))))),0)</f>
        <v>40643</v>
      </c>
      <c r="J34" s="31">
        <f>IFERROR(IF(OR(J$4="",J$5="",J$6=""),"",IF(OR(AND(J$4="Total of All Categories",J$5="Total"),AND( J$4&lt;&gt;"Total of All Categories",J$5="All Subcategories")),"",IF(AND(J$4="Total of All Categories",J$5="All Subcategories",J$6="All Types of Revenue"),'Hernando-Indian River'!$S22,IF(AND(COUNTIF('Dropdown Selections'!$C:$C,"="&amp;J$4)=1,J$4&lt;&gt;"OTHER",J$5="Total"),INDEX('Hernando-Indian River'!$H18:$S22,MATCH(J$4,'Hernando-Indian River'!$G18:$G22,0),MATCH(J$6,'Hernando-Indian River'!$H17:$S17,0)),IF(AND(COUNTIF('Dropdown Selections'!$C:$C,"="&amp;J$4)=1,J$4="OTHER",J$5="Total"),INDEX('Hernando-Indian River'!$H18:$S22,MATCH("331900 - Federal Grant - Other",'Hernando-Indian River'!$C18:$C22,0),MATCH(J$6,'Hernando-Indian River'!$H17:$S17,0)),IF(AND(COUNTIF('Dropdown Selections'!$C:$C,"="&amp;J$4)&gt;1,OR(J$5&lt;&gt;"Total", J$5&lt;&gt;"All Subcategories"),J$4=INDEX('Dropdown Selections'!$C:$D,MATCH(J$5,'Dropdown Selections'!$D:$D,0),1)),INDEX('Hernando-Indian River'!$H18:$S22,MATCH("*"&amp;J$5&amp;"*",'Hernando-Indian River'!$C18:$C22,0),MATCH(J$6,'Hernando-Indian River'!$H17:$S17,0)),IF(OR(AND(COUNTIF('Dropdown Selections'!$C:$C,"="&amp;J$4)&gt;1,J$5="Total"),AND(J$4="Total of All Categories",J$5="All Subcategories")),SUMIF('Hernando-Indian River'!$G18:$G22,"="&amp;J$4,INDEX('Hernando-Indian River'!$H18:$S22,,MATCH(J$6,'Hernando-Indian River'!$H17:$S17,0))),""))))))),0)</f>
        <v>0</v>
      </c>
      <c r="K34" s="31">
        <f>IFERROR(IF(OR(K$4="",K$5="",K$6=""),"",IF(OR(AND(K$4="Total of All Categories",K$5="Total"),AND( K$4&lt;&gt;"Total of All Categories",K$5="All Subcategories")),"",IF(AND(K$4="Total of All Categories",K$5="All Subcategories",K$6="All Types of Revenue"),'Hernando-Indian River'!$S22,IF(AND(COUNTIF('Dropdown Selections'!$C:$C,"="&amp;K$4)=1,K$4&lt;&gt;"OTHER",K$5="Total"),INDEX('Hernando-Indian River'!$H18:$S22,MATCH(K$4,'Hernando-Indian River'!$G18:$G22,0),MATCH(K$6,'Hernando-Indian River'!$H17:$S17,0)),IF(AND(COUNTIF('Dropdown Selections'!$C:$C,"="&amp;K$4)=1,K$4="OTHER",K$5="Total"),INDEX('Hernando-Indian River'!$H18:$S22,MATCH("331900 - Federal Grant - Other",'Hernando-Indian River'!$C18:$C22,0),MATCH(K$6,'Hernando-Indian River'!$H17:$S17,0)),IF(AND(COUNTIF('Dropdown Selections'!$C:$C,"="&amp;K$4)&gt;1,OR(K$5&lt;&gt;"Total", K$5&lt;&gt;"All Subcategories"),K$4=INDEX('Dropdown Selections'!$C:$D,MATCH(K$5,'Dropdown Selections'!$D:$D,0),1)),INDEX('Hernando-Indian River'!$H18:$S22,MATCH("*"&amp;K$5&amp;"*",'Hernando-Indian River'!$C18:$C22,0),MATCH(K$6,'Hernando-Indian River'!$H17:$S17,0)),IF(OR(AND(COUNTIF('Dropdown Selections'!$C:$C,"="&amp;K$4)&gt;1,K$5="Total"),AND(K$4="Total of All Categories",K$5="All Subcategories")),SUMIF('Hernando-Indian River'!$G18:$G22,"="&amp;K$4,INDEX('Hernando-Indian River'!$H18:$S22,,MATCH(K$6,'Hernando-Indian River'!$H17:$S17,0))),""))))))),0)</f>
        <v>0</v>
      </c>
      <c r="L34" s="31">
        <f>IFERROR(IF(OR(L$4="",L$5="",L$6=""),"",IF(OR(AND(L$4="Total of All Categories",L$5="Total"),AND( L$4&lt;&gt;"Total of All Categories",L$5="All Subcategories")),"",IF(AND(L$4="Total of All Categories",L$5="All Subcategories",L$6="All Types of Revenue"),'Hernando-Indian River'!$S22,IF(AND(COUNTIF('Dropdown Selections'!$C:$C,"="&amp;L$4)=1,L$4&lt;&gt;"OTHER",L$5="Total"),INDEX('Hernando-Indian River'!$H18:$S22,MATCH(L$4,'Hernando-Indian River'!$G18:$G22,0),MATCH(L$6,'Hernando-Indian River'!$H17:$S17,0)),IF(AND(COUNTIF('Dropdown Selections'!$C:$C,"="&amp;L$4)=1,L$4="OTHER",L$5="Total"),INDEX('Hernando-Indian River'!$H18:$S22,MATCH("331900 - Federal Grant - Other",'Hernando-Indian River'!$C18:$C22,0),MATCH(L$6,'Hernando-Indian River'!$H17:$S17,0)),IF(AND(COUNTIF('Dropdown Selections'!$C:$C,"="&amp;L$4)&gt;1,OR(L$5&lt;&gt;"Total", L$5&lt;&gt;"All Subcategories"),L$4=INDEX('Dropdown Selections'!$C:$D,MATCH(L$5,'Dropdown Selections'!$D:$D,0),1)),INDEX('Hernando-Indian River'!$H18:$S22,MATCH("*"&amp;L$5&amp;"*",'Hernando-Indian River'!$C18:$C22,0),MATCH(L$6,'Hernando-Indian River'!$H17:$S17,0)),IF(OR(AND(COUNTIF('Dropdown Selections'!$C:$C,"="&amp;L$4)&gt;1,L$5="Total"),AND(L$4="Total of All Categories",L$5="All Subcategories")),SUMIF('Hernando-Indian River'!$G18:$G22,"="&amp;L$4,INDEX('Hernando-Indian River'!$H18:$S22,,MATCH(L$6,'Hernando-Indian River'!$H17:$S17,0))),""))))))),0)</f>
        <v>0</v>
      </c>
    </row>
    <row r="35" spans="2:12" s="29" customFormat="1" ht="15.75" x14ac:dyDescent="0.25">
      <c r="B35" s="32" t="s">
        <v>134</v>
      </c>
      <c r="C35" s="31">
        <f>IFERROR(IF(OR(C$4="",C$5="",C$6=""),"",IF(OR(AND(C$4="Total of All Categories",C$5="Total"),AND( C$4&lt;&gt;"Total of All Categories",C$5="All Subcategories")),"",IF(AND(C$4="Total of All Categories",C$5="All Subcategories",C$6="All Types of Revenue"),'Hernando-Indian River'!$S38,IF(AND(COUNTIF('Dropdown Selections'!$C:$C,"="&amp;C$4)=1,C$4&lt;&gt;"OTHER",C$5="Total"),INDEX('Hernando-Indian River'!$H25:$S38,MATCH(C$4,'Hernando-Indian River'!$G25:$G38,0),MATCH(C$6,'Hernando-Indian River'!$H24:$S24,0)),IF(AND(COUNTIF('Dropdown Selections'!$C:$C,"="&amp;C$4)=1,C$4="OTHER",C$5="Total"),INDEX('Hernando-Indian River'!$H25:$S38,MATCH("331900 - Federal Grant - Other",'Hernando-Indian River'!$C25:$C38,0),MATCH(C$6,'Hernando-Indian River'!$H24:$S24,0)),IF(AND(COUNTIF('Dropdown Selections'!$C:$C,"="&amp;C$4)&gt;1,OR(C$5&lt;&gt;"Total", C$5&lt;&gt;"All Subcategories"),C$4=INDEX('Dropdown Selections'!$C:$D,MATCH(C$5,'Dropdown Selections'!$D:$D,0),1)),INDEX('Hernando-Indian River'!$H25:$S38,MATCH("*"&amp;C$5&amp;"*",'Hernando-Indian River'!$C25:$C38,0),MATCH(C$6,'Hernando-Indian River'!$H24:$S24,0)),IF(OR(AND(COUNTIF('Dropdown Selections'!$C:$C,"="&amp;C$4)&gt;1,C$5="Total"),AND(C$4="Total of All Categories",C$5="All Subcategories")),SUMIF('Hernando-Indian River'!$G25:$G38,"="&amp;C$4,INDEX('Hernando-Indian River'!$H25:$S38,,MATCH(C$6,'Hernando-Indian River'!$H24:$S24,0))),""))))))),0)</f>
        <v>83364580</v>
      </c>
      <c r="D35" s="31">
        <f>IFERROR(IF(OR(D$4="",D$5="",D$6=""),"",IF(OR(AND(D$4="Total of All Categories",D$5="Total"),AND( D$4&lt;&gt;"Total of All Categories",D$5="All Subcategories")),"",IF(AND(D$4="Total of All Categories",D$5="All Subcategories",D$6="All Types of Revenue"),'Hernando-Indian River'!$S38,IF(AND(COUNTIF('Dropdown Selections'!$C:$C,"="&amp;D$4)=1,D$4&lt;&gt;"OTHER",D$5="Total"),INDEX('Hernando-Indian River'!$H25:$S38,MATCH(D$4,'Hernando-Indian River'!$G25:$G38,0),MATCH(D$6,'Hernando-Indian River'!$H24:$S24,0)),IF(AND(COUNTIF('Dropdown Selections'!$C:$C,"="&amp;D$4)=1,D$4="OTHER",D$5="Total"),INDEX('Hernando-Indian River'!$H25:$S38,MATCH("331900 - Federal Grant - Other",'Hernando-Indian River'!$C25:$C38,0),MATCH(D$6,'Hernando-Indian River'!$H24:$S24,0)),IF(AND(COUNTIF('Dropdown Selections'!$C:$C,"="&amp;D$4)&gt;1,OR(D$5&lt;&gt;"Total", D$5&lt;&gt;"All Subcategories"),D$4=INDEX('Dropdown Selections'!$C:$D,MATCH(D$5,'Dropdown Selections'!$D:$D,0),1)),INDEX('Hernando-Indian River'!$H25:$S38,MATCH("*"&amp;D$5&amp;"*",'Hernando-Indian River'!$C25:$C38,0),MATCH(D$6,'Hernando-Indian River'!$H24:$S24,0)),IF(OR(AND(COUNTIF('Dropdown Selections'!$C:$C,"="&amp;D$4)&gt;1,D$5="Total"),AND(D$4="Total of All Categories",D$5="All Subcategories")),SUMIF('Hernando-Indian River'!$G25:$G38,"="&amp;D$4,INDEX('Hernando-Indian River'!$H25:$S38,,MATCH(D$6,'Hernando-Indian River'!$H24:$S24,0))),""))))))),0)</f>
        <v>7894308</v>
      </c>
      <c r="E35" s="31">
        <f>IFERROR(IF(OR(E$4="",E$5="",E$6=""),"",IF(OR(AND(E$4="Total of All Categories",E$5="Total"),AND( E$4&lt;&gt;"Total of All Categories",E$5="All Subcategories")),"",IF(AND(E$4="Total of All Categories",E$5="All Subcategories",E$6="All Types of Revenue"),'Hernando-Indian River'!$S38,IF(AND(COUNTIF('Dropdown Selections'!$C:$C,"="&amp;E$4)=1,E$4&lt;&gt;"OTHER",E$5="Total"),INDEX('Hernando-Indian River'!$H25:$S38,MATCH(E$4,'Hernando-Indian River'!$G25:$G38,0),MATCH(E$6,'Hernando-Indian River'!$H24:$S24,0)),IF(AND(COUNTIF('Dropdown Selections'!$C:$C,"="&amp;E$4)=1,E$4="OTHER",E$5="Total"),INDEX('Hernando-Indian River'!$H25:$S38,MATCH("331900 - Federal Grant - Other",'Hernando-Indian River'!$C25:$C38,0),MATCH(E$6,'Hernando-Indian River'!$H24:$S24,0)),IF(AND(COUNTIF('Dropdown Selections'!$C:$C,"="&amp;E$4)&gt;1,OR(E$5&lt;&gt;"Total", E$5&lt;&gt;"All Subcategories"),E$4=INDEX('Dropdown Selections'!$C:$D,MATCH(E$5,'Dropdown Selections'!$D:$D,0),1)),INDEX('Hernando-Indian River'!$H25:$S38,MATCH("*"&amp;E$5&amp;"*",'Hernando-Indian River'!$C25:$C38,0),MATCH(E$6,'Hernando-Indian River'!$H24:$S24,0)),IF(OR(AND(COUNTIF('Dropdown Selections'!$C:$C,"="&amp;E$4)&gt;1,E$5="Total"),AND(E$4="Total of All Categories",E$5="All Subcategories")),SUMIF('Hernando-Indian River'!$G25:$G38,"="&amp;E$4,INDEX('Hernando-Indian River'!$H25:$S38,,MATCH(E$6,'Hernando-Indian River'!$H24:$S24,0))),""))))))),0)</f>
        <v>5546808</v>
      </c>
      <c r="F35" s="31">
        <f>IFERROR(IF(OR(F$4="",F$5="",F$6=""),"",IF(OR(AND(F$4="Total of All Categories",F$5="Total"),AND( F$4&lt;&gt;"Total of All Categories",F$5="All Subcategories")),"",IF(AND(F$4="Total of All Categories",F$5="All Subcategories",F$6="All Types of Revenue"),'Hernando-Indian River'!$S38,IF(AND(COUNTIF('Dropdown Selections'!$C:$C,"="&amp;F$4)=1,F$4&lt;&gt;"OTHER",F$5="Total"),INDEX('Hernando-Indian River'!$H25:$S38,MATCH(F$4,'Hernando-Indian River'!$G25:$G38,0),MATCH(F$6,'Hernando-Indian River'!$H24:$S24,0)),IF(AND(COUNTIF('Dropdown Selections'!$C:$C,"="&amp;F$4)=1,F$4="OTHER",F$5="Total"),INDEX('Hernando-Indian River'!$H25:$S38,MATCH("331900 - Federal Grant - Other",'Hernando-Indian River'!$C25:$C38,0),MATCH(F$6,'Hernando-Indian River'!$H24:$S24,0)),IF(AND(COUNTIF('Dropdown Selections'!$C:$C,"="&amp;F$4)&gt;1,OR(F$5&lt;&gt;"Total", F$5&lt;&gt;"All Subcategories"),F$4=INDEX('Dropdown Selections'!$C:$D,MATCH(F$5,'Dropdown Selections'!$D:$D,0),1)),INDEX('Hernando-Indian River'!$H25:$S38,MATCH("*"&amp;F$5&amp;"*",'Hernando-Indian River'!$C25:$C38,0),MATCH(F$6,'Hernando-Indian River'!$H24:$S24,0)),IF(OR(AND(COUNTIF('Dropdown Selections'!$C:$C,"="&amp;F$4)&gt;1,F$5="Total"),AND(F$4="Total of All Categories",F$5="All Subcategories")),SUMIF('Hernando-Indian River'!$G25:$G38,"="&amp;F$4,INDEX('Hernando-Indian River'!$H25:$S38,,MATCH(F$6,'Hernando-Indian River'!$H24:$S24,0))),""))))))),0)</f>
        <v>1786267</v>
      </c>
      <c r="G35" s="31">
        <f>IFERROR(IF(OR(G$4="",G$5="",G$6=""),"",IF(OR(AND(G$4="Total of All Categories",G$5="Total"),AND( G$4&lt;&gt;"Total of All Categories",G$5="All Subcategories")),"",IF(AND(G$4="Total of All Categories",G$5="All Subcategories",G$6="All Types of Revenue"),'Hernando-Indian River'!$S38,IF(AND(COUNTIF('Dropdown Selections'!$C:$C,"="&amp;G$4)=1,G$4&lt;&gt;"OTHER",G$5="Total"),INDEX('Hernando-Indian River'!$H25:$S38,MATCH(G$4,'Hernando-Indian River'!$G25:$G38,0),MATCH(G$6,'Hernando-Indian River'!$H24:$S24,0)),IF(AND(COUNTIF('Dropdown Selections'!$C:$C,"="&amp;G$4)=1,G$4="OTHER",G$5="Total"),INDEX('Hernando-Indian River'!$H25:$S38,MATCH("331900 - Federal Grant - Other",'Hernando-Indian River'!$C25:$C38,0),MATCH(G$6,'Hernando-Indian River'!$H24:$S24,0)),IF(AND(COUNTIF('Dropdown Selections'!$C:$C,"="&amp;G$4)&gt;1,OR(G$5&lt;&gt;"Total", G$5&lt;&gt;"All Subcategories"),G$4=INDEX('Dropdown Selections'!$C:$D,MATCH(G$5,'Dropdown Selections'!$D:$D,0),1)),INDEX('Hernando-Indian River'!$H25:$S38,MATCH("*"&amp;G$5&amp;"*",'Hernando-Indian River'!$C25:$C38,0),MATCH(G$6,'Hernando-Indian River'!$H24:$S24,0)),IF(OR(AND(COUNTIF('Dropdown Selections'!$C:$C,"="&amp;G$4)&gt;1,G$5="Total"),AND(G$4="Total of All Categories",G$5="All Subcategories")),SUMIF('Hernando-Indian River'!$G25:$G38,"="&amp;G$4,INDEX('Hernando-Indian River'!$H25:$S38,,MATCH(G$6,'Hernando-Indian River'!$H24:$S24,0))),""))))))),0)</f>
        <v>5736062</v>
      </c>
      <c r="H35" s="31">
        <f>IFERROR(IF(OR(H$4="",H$5="",H$6=""),"",IF(OR(AND(H$4="Total of All Categories",H$5="Total"),AND( H$4&lt;&gt;"Total of All Categories",H$5="All Subcategories")),"",IF(AND(H$4="Total of All Categories",H$5="All Subcategories",H$6="All Types of Revenue"),'Hernando-Indian River'!$S38,IF(AND(COUNTIF('Dropdown Selections'!$C:$C,"="&amp;H$4)=1,H$4&lt;&gt;"OTHER",H$5="Total"),INDEX('Hernando-Indian River'!$H25:$S38,MATCH(H$4,'Hernando-Indian River'!$G25:$G38,0),MATCH(H$6,'Hernando-Indian River'!$H24:$S24,0)),IF(AND(COUNTIF('Dropdown Selections'!$C:$C,"="&amp;H$4)=1,H$4="OTHER",H$5="Total"),INDEX('Hernando-Indian River'!$H25:$S38,MATCH("331900 - Federal Grant - Other",'Hernando-Indian River'!$C25:$C38,0),MATCH(H$6,'Hernando-Indian River'!$H24:$S24,0)),IF(AND(COUNTIF('Dropdown Selections'!$C:$C,"="&amp;H$4)&gt;1,OR(H$5&lt;&gt;"Total", H$5&lt;&gt;"All Subcategories"),H$4=INDEX('Dropdown Selections'!$C:$D,MATCH(H$5,'Dropdown Selections'!$D:$D,0),1)),INDEX('Hernando-Indian River'!$H25:$S38,MATCH("*"&amp;H$5&amp;"*",'Hernando-Indian River'!$C25:$C38,0),MATCH(H$6,'Hernando-Indian River'!$H24:$S24,0)),IF(OR(AND(COUNTIF('Dropdown Selections'!$C:$C,"="&amp;H$4)&gt;1,H$5="Total"),AND(H$4="Total of All Categories",H$5="All Subcategories")),SUMIF('Hernando-Indian River'!$G25:$G38,"="&amp;H$4,INDEX('Hernando-Indian River'!$H25:$S38,,MATCH(H$6,'Hernando-Indian River'!$H24:$S24,0))),""))))))),0)</f>
        <v>8728322</v>
      </c>
      <c r="I35" s="31">
        <f>IFERROR(IF(OR(I$4="",I$5="",I$6=""),"",IF(OR(AND(I$4="Total of All Categories",I$5="Total"),AND( I$4&lt;&gt;"Total of All Categories",I$5="All Subcategories")),"",IF(AND(I$4="Total of All Categories",I$5="All Subcategories",I$6="All Types of Revenue"),'Hernando-Indian River'!$S38,IF(AND(COUNTIF('Dropdown Selections'!$C:$C,"="&amp;I$4)=1,I$4&lt;&gt;"OTHER",I$5="Total"),INDEX('Hernando-Indian River'!$H25:$S38,MATCH(I$4,'Hernando-Indian River'!$G25:$G38,0),MATCH(I$6,'Hernando-Indian River'!$H24:$S24,0)),IF(AND(COUNTIF('Dropdown Selections'!$C:$C,"="&amp;I$4)=1,I$4="OTHER",I$5="Total"),INDEX('Hernando-Indian River'!$H25:$S38,MATCH("331900 - Federal Grant - Other",'Hernando-Indian River'!$C25:$C38,0),MATCH(I$6,'Hernando-Indian River'!$H24:$S24,0)),IF(AND(COUNTIF('Dropdown Selections'!$C:$C,"="&amp;I$4)&gt;1,OR(I$5&lt;&gt;"Total", I$5&lt;&gt;"All Subcategories"),I$4=INDEX('Dropdown Selections'!$C:$D,MATCH(I$5,'Dropdown Selections'!$D:$D,0),1)),INDEX('Hernando-Indian River'!$H25:$S38,MATCH("*"&amp;I$5&amp;"*",'Hernando-Indian River'!$C25:$C38,0),MATCH(I$6,'Hernando-Indian River'!$H24:$S24,0)),IF(OR(AND(COUNTIF('Dropdown Selections'!$C:$C,"="&amp;I$4)&gt;1,I$5="Total"),AND(I$4="Total of All Categories",I$5="All Subcategories")),SUMIF('Hernando-Indian River'!$G25:$G38,"="&amp;I$4,INDEX('Hernando-Indian River'!$H25:$S38,,MATCH(I$6,'Hernando-Indian River'!$H24:$S24,0))),""))))))),0)</f>
        <v>53672813</v>
      </c>
      <c r="J35" s="31">
        <f>IFERROR(IF(OR(J$4="",J$5="",J$6=""),"",IF(OR(AND(J$4="Total of All Categories",J$5="Total"),AND( J$4&lt;&gt;"Total of All Categories",J$5="All Subcategories")),"",IF(AND(J$4="Total of All Categories",J$5="All Subcategories",J$6="All Types of Revenue"),'Hernando-Indian River'!$S38,IF(AND(COUNTIF('Dropdown Selections'!$C:$C,"="&amp;J$4)=1,J$4&lt;&gt;"OTHER",J$5="Total"),INDEX('Hernando-Indian River'!$H25:$S38,MATCH(J$4,'Hernando-Indian River'!$G25:$G38,0),MATCH(J$6,'Hernando-Indian River'!$H24:$S24,0)),IF(AND(COUNTIF('Dropdown Selections'!$C:$C,"="&amp;J$4)=1,J$4="OTHER",J$5="Total"),INDEX('Hernando-Indian River'!$H25:$S38,MATCH("331900 - Federal Grant - Other",'Hernando-Indian River'!$C25:$C38,0),MATCH(J$6,'Hernando-Indian River'!$H24:$S24,0)),IF(AND(COUNTIF('Dropdown Selections'!$C:$C,"="&amp;J$4)&gt;1,OR(J$5&lt;&gt;"Total", J$5&lt;&gt;"All Subcategories"),J$4=INDEX('Dropdown Selections'!$C:$D,MATCH(J$5,'Dropdown Selections'!$D:$D,0),1)),INDEX('Hernando-Indian River'!$H25:$S38,MATCH("*"&amp;J$5&amp;"*",'Hernando-Indian River'!$C25:$C38,0),MATCH(J$6,'Hernando-Indian River'!$H24:$S24,0)),IF(OR(AND(COUNTIF('Dropdown Selections'!$C:$C,"="&amp;J$4)&gt;1,J$5="Total"),AND(J$4="Total of All Categories",J$5="All Subcategories")),SUMIF('Hernando-Indian River'!$G25:$G38,"="&amp;J$4,INDEX('Hernando-Indian River'!$H25:$S38,,MATCH(J$6,'Hernando-Indian River'!$H24:$S24,0))),""))))))),0)</f>
        <v>0</v>
      </c>
      <c r="K35" s="31">
        <f>IFERROR(IF(OR(K$4="",K$5="",K$6=""),"",IF(OR(AND(K$4="Total of All Categories",K$5="Total"),AND( K$4&lt;&gt;"Total of All Categories",K$5="All Subcategories")),"",IF(AND(K$4="Total of All Categories",K$5="All Subcategories",K$6="All Types of Revenue"),'Hernando-Indian River'!$S38,IF(AND(COUNTIF('Dropdown Selections'!$C:$C,"="&amp;K$4)=1,K$4&lt;&gt;"OTHER",K$5="Total"),INDEX('Hernando-Indian River'!$H25:$S38,MATCH(K$4,'Hernando-Indian River'!$G25:$G38,0),MATCH(K$6,'Hernando-Indian River'!$H24:$S24,0)),IF(AND(COUNTIF('Dropdown Selections'!$C:$C,"="&amp;K$4)=1,K$4="OTHER",K$5="Total"),INDEX('Hernando-Indian River'!$H25:$S38,MATCH("331900 - Federal Grant - Other",'Hernando-Indian River'!$C25:$C38,0),MATCH(K$6,'Hernando-Indian River'!$H24:$S24,0)),IF(AND(COUNTIF('Dropdown Selections'!$C:$C,"="&amp;K$4)&gt;1,OR(K$5&lt;&gt;"Total", K$5&lt;&gt;"All Subcategories"),K$4=INDEX('Dropdown Selections'!$C:$D,MATCH(K$5,'Dropdown Selections'!$D:$D,0),1)),INDEX('Hernando-Indian River'!$H25:$S38,MATCH("*"&amp;K$5&amp;"*",'Hernando-Indian River'!$C25:$C38,0),MATCH(K$6,'Hernando-Indian River'!$H24:$S24,0)),IF(OR(AND(COUNTIF('Dropdown Selections'!$C:$C,"="&amp;K$4)&gt;1,K$5="Total"),AND(K$4="Total of All Categories",K$5="All Subcategories")),SUMIF('Hernando-Indian River'!$G25:$G38,"="&amp;K$4,INDEX('Hernando-Indian River'!$H25:$S38,,MATCH(K$6,'Hernando-Indian River'!$H24:$S24,0))),""))))))),0)</f>
        <v>0</v>
      </c>
      <c r="L35" s="31">
        <f>IFERROR(IF(OR(L$4="",L$5="",L$6=""),"",IF(OR(AND(L$4="Total of All Categories",L$5="Total"),AND( L$4&lt;&gt;"Total of All Categories",L$5="All Subcategories")),"",IF(AND(L$4="Total of All Categories",L$5="All Subcategories",L$6="All Types of Revenue"),'Hernando-Indian River'!$S38,IF(AND(COUNTIF('Dropdown Selections'!$C:$C,"="&amp;L$4)=1,L$4&lt;&gt;"OTHER",L$5="Total"),INDEX('Hernando-Indian River'!$H25:$S38,MATCH(L$4,'Hernando-Indian River'!$G25:$G38,0),MATCH(L$6,'Hernando-Indian River'!$H24:$S24,0)),IF(AND(COUNTIF('Dropdown Selections'!$C:$C,"="&amp;L$4)=1,L$4="OTHER",L$5="Total"),INDEX('Hernando-Indian River'!$H25:$S38,MATCH("331900 - Federal Grant - Other",'Hernando-Indian River'!$C25:$C38,0),MATCH(L$6,'Hernando-Indian River'!$H24:$S24,0)),IF(AND(COUNTIF('Dropdown Selections'!$C:$C,"="&amp;L$4)&gt;1,OR(L$5&lt;&gt;"Total", L$5&lt;&gt;"All Subcategories"),L$4=INDEX('Dropdown Selections'!$C:$D,MATCH(L$5,'Dropdown Selections'!$D:$D,0),1)),INDEX('Hernando-Indian River'!$H25:$S38,MATCH("*"&amp;L$5&amp;"*",'Hernando-Indian River'!$C25:$C38,0),MATCH(L$6,'Hernando-Indian River'!$H24:$S24,0)),IF(OR(AND(COUNTIF('Dropdown Selections'!$C:$C,"="&amp;L$4)&gt;1,L$5="Total"),AND(L$4="Total of All Categories",L$5="All Subcategories")),SUMIF('Hernando-Indian River'!$G25:$G38,"="&amp;L$4,INDEX('Hernando-Indian River'!$H25:$S38,,MATCH(L$6,'Hernando-Indian River'!$H24:$S24,0))),""))))))),0)</f>
        <v>0</v>
      </c>
    </row>
    <row r="36" spans="2:12" s="29" customFormat="1" ht="15.75" x14ac:dyDescent="0.25">
      <c r="B36" s="32" t="s">
        <v>135</v>
      </c>
      <c r="C36" s="31">
        <f>IFERROR(IF(OR(C$4="",C$5="",C$6=""),"",IF(OR(AND(C$4="Total of All Categories",C$5="Total"),AND( C$4&lt;&gt;"Total of All Categories",C$5="All Subcategories")),"",IF(AND(C$4="Total of All Categories",C$5="All Subcategories",C$6="All Types of Revenue"),'Hernando-Indian River'!$S44,IF(AND(COUNTIF('Dropdown Selections'!$C:$C,"="&amp;C$4)=1,C$4&lt;&gt;"OTHER",C$5="Total"),INDEX('Hernando-Indian River'!$H41:$S44,MATCH(C$4,'Hernando-Indian River'!$G41:$G44,0),MATCH(C$6,'Hernando-Indian River'!$H40:$S40,0)),IF(AND(COUNTIF('Dropdown Selections'!$C:$C,"="&amp;C$4)=1,C$4="OTHER",C$5="Total"),INDEX('Hernando-Indian River'!$H41:$S44,MATCH("331900 - Federal Grant - Other",'Hernando-Indian River'!$C41:$C44,0),MATCH(C$6,'Hernando-Indian River'!$H40:$S40,0)),IF(AND(COUNTIF('Dropdown Selections'!$C:$C,"="&amp;C$4)&gt;1,OR(C$5&lt;&gt;"Total", C$5&lt;&gt;"All Subcategories"),C$4=INDEX('Dropdown Selections'!$C:$D,MATCH(C$5,'Dropdown Selections'!$D:$D,0),1)),INDEX('Hernando-Indian River'!$H41:$S44,MATCH("*"&amp;C$5&amp;"*",'Hernando-Indian River'!$C41:$C44,0),MATCH(C$6,'Hernando-Indian River'!$H40:$S40,0)),IF(OR(AND(COUNTIF('Dropdown Selections'!$C:$C,"="&amp;C$4)&gt;1,C$5="Total"),AND(C$4="Total of All Categories",C$5="All Subcategories")),SUMIF('Hernando-Indian River'!$G41:$G44,"="&amp;C$4,INDEX('Hernando-Indian River'!$H41:$S44,,MATCH(C$6,'Hernando-Indian River'!$H40:$S40,0))),""))))))),0)</f>
        <v>282551</v>
      </c>
      <c r="D36" s="31">
        <f>IFERROR(IF(OR(D$4="",D$5="",D$6=""),"",IF(OR(AND(D$4="Total of All Categories",D$5="Total"),AND( D$4&lt;&gt;"Total of All Categories",D$5="All Subcategories")),"",IF(AND(D$4="Total of All Categories",D$5="All Subcategories",D$6="All Types of Revenue"),'Hernando-Indian River'!$S44,IF(AND(COUNTIF('Dropdown Selections'!$C:$C,"="&amp;D$4)=1,D$4&lt;&gt;"OTHER",D$5="Total"),INDEX('Hernando-Indian River'!$H41:$S44,MATCH(D$4,'Hernando-Indian River'!$G41:$G44,0),MATCH(D$6,'Hernando-Indian River'!$H40:$S40,0)),IF(AND(COUNTIF('Dropdown Selections'!$C:$C,"="&amp;D$4)=1,D$4="OTHER",D$5="Total"),INDEX('Hernando-Indian River'!$H41:$S44,MATCH("331900 - Federal Grant - Other",'Hernando-Indian River'!$C41:$C44,0),MATCH(D$6,'Hernando-Indian River'!$H40:$S40,0)),IF(AND(COUNTIF('Dropdown Selections'!$C:$C,"="&amp;D$4)&gt;1,OR(D$5&lt;&gt;"Total", D$5&lt;&gt;"All Subcategories"),D$4=INDEX('Dropdown Selections'!$C:$D,MATCH(D$5,'Dropdown Selections'!$D:$D,0),1)),INDEX('Hernando-Indian River'!$H41:$S44,MATCH("*"&amp;D$5&amp;"*",'Hernando-Indian River'!$C41:$C44,0),MATCH(D$6,'Hernando-Indian River'!$H40:$S40,0)),IF(OR(AND(COUNTIF('Dropdown Selections'!$C:$C,"="&amp;D$4)&gt;1,D$5="Total"),AND(D$4="Total of All Categories",D$5="All Subcategories")),SUMIF('Hernando-Indian River'!$G41:$G44,"="&amp;D$4,INDEX('Hernando-Indian River'!$H41:$S44,,MATCH(D$6,'Hernando-Indian River'!$H40:$S40,0))),""))))))),0)</f>
        <v>30616</v>
      </c>
      <c r="E36" s="31">
        <f>IFERROR(IF(OR(E$4="",E$5="",E$6=""),"",IF(OR(AND(E$4="Total of All Categories",E$5="Total"),AND( E$4&lt;&gt;"Total of All Categories",E$5="All Subcategories")),"",IF(AND(E$4="Total of All Categories",E$5="All Subcategories",E$6="All Types of Revenue"),'Hernando-Indian River'!$S44,IF(AND(COUNTIF('Dropdown Selections'!$C:$C,"="&amp;E$4)=1,E$4&lt;&gt;"OTHER",E$5="Total"),INDEX('Hernando-Indian River'!$H41:$S44,MATCH(E$4,'Hernando-Indian River'!$G41:$G44,0),MATCH(E$6,'Hernando-Indian River'!$H40:$S40,0)),IF(AND(COUNTIF('Dropdown Selections'!$C:$C,"="&amp;E$4)=1,E$4="OTHER",E$5="Total"),INDEX('Hernando-Indian River'!$H41:$S44,MATCH("331900 - Federal Grant - Other",'Hernando-Indian River'!$C41:$C44,0),MATCH(E$6,'Hernando-Indian River'!$H40:$S40,0)),IF(AND(COUNTIF('Dropdown Selections'!$C:$C,"="&amp;E$4)&gt;1,OR(E$5&lt;&gt;"Total", E$5&lt;&gt;"All Subcategories"),E$4=INDEX('Dropdown Selections'!$C:$D,MATCH(E$5,'Dropdown Selections'!$D:$D,0),1)),INDEX('Hernando-Indian River'!$H41:$S44,MATCH("*"&amp;E$5&amp;"*",'Hernando-Indian River'!$C41:$C44,0),MATCH(E$6,'Hernando-Indian River'!$H40:$S40,0)),IF(OR(AND(COUNTIF('Dropdown Selections'!$C:$C,"="&amp;E$4)&gt;1,E$5="Total"),AND(E$4="Total of All Categories",E$5="All Subcategories")),SUMIF('Hernando-Indian River'!$G41:$G44,"="&amp;E$4,INDEX('Hernando-Indian River'!$H41:$S44,,MATCH(E$6,'Hernando-Indian River'!$H40:$S40,0))),""))))))),0)</f>
        <v>150616</v>
      </c>
      <c r="F36" s="31">
        <f>IFERROR(IF(OR(F$4="",F$5="",F$6=""),"",IF(OR(AND(F$4="Total of All Categories",F$5="Total"),AND( F$4&lt;&gt;"Total of All Categories",F$5="All Subcategories")),"",IF(AND(F$4="Total of All Categories",F$5="All Subcategories",F$6="All Types of Revenue"),'Hernando-Indian River'!$S44,IF(AND(COUNTIF('Dropdown Selections'!$C:$C,"="&amp;F$4)=1,F$4&lt;&gt;"OTHER",F$5="Total"),INDEX('Hernando-Indian River'!$H41:$S44,MATCH(F$4,'Hernando-Indian River'!$G41:$G44,0),MATCH(F$6,'Hernando-Indian River'!$H40:$S40,0)),IF(AND(COUNTIF('Dropdown Selections'!$C:$C,"="&amp;F$4)=1,F$4="OTHER",F$5="Total"),INDEX('Hernando-Indian River'!$H41:$S44,MATCH("331900 - Federal Grant - Other",'Hernando-Indian River'!$C41:$C44,0),MATCH(F$6,'Hernando-Indian River'!$H40:$S40,0)),IF(AND(COUNTIF('Dropdown Selections'!$C:$C,"="&amp;F$4)&gt;1,OR(F$5&lt;&gt;"Total", F$5&lt;&gt;"All Subcategories"),F$4=INDEX('Dropdown Selections'!$C:$D,MATCH(F$5,'Dropdown Selections'!$D:$D,0),1)),INDEX('Hernando-Indian River'!$H41:$S44,MATCH("*"&amp;F$5&amp;"*",'Hernando-Indian River'!$C41:$C44,0),MATCH(F$6,'Hernando-Indian River'!$H40:$S40,0)),IF(OR(AND(COUNTIF('Dropdown Selections'!$C:$C,"="&amp;F$4)&gt;1,F$5="Total"),AND(F$4="Total of All Categories",F$5="All Subcategories")),SUMIF('Hernando-Indian River'!$G41:$G44,"="&amp;F$4,INDEX('Hernando-Indian River'!$H41:$S44,,MATCH(F$6,'Hernando-Indian River'!$H40:$S40,0))),""))))))),0)</f>
        <v>0</v>
      </c>
      <c r="G36" s="31">
        <f>IFERROR(IF(OR(G$4="",G$5="",G$6=""),"",IF(OR(AND(G$4="Total of All Categories",G$5="Total"),AND( G$4&lt;&gt;"Total of All Categories",G$5="All Subcategories")),"",IF(AND(G$4="Total of All Categories",G$5="All Subcategories",G$6="All Types of Revenue"),'Hernando-Indian River'!$S44,IF(AND(COUNTIF('Dropdown Selections'!$C:$C,"="&amp;G$4)=1,G$4&lt;&gt;"OTHER",G$5="Total"),INDEX('Hernando-Indian River'!$H41:$S44,MATCH(G$4,'Hernando-Indian River'!$G41:$G44,0),MATCH(G$6,'Hernando-Indian River'!$H40:$S40,0)),IF(AND(COUNTIF('Dropdown Selections'!$C:$C,"="&amp;G$4)=1,G$4="OTHER",G$5="Total"),INDEX('Hernando-Indian River'!$H41:$S44,MATCH("331900 - Federal Grant - Other",'Hernando-Indian River'!$C41:$C44,0),MATCH(G$6,'Hernando-Indian River'!$H40:$S40,0)),IF(AND(COUNTIF('Dropdown Selections'!$C:$C,"="&amp;G$4)&gt;1,OR(G$5&lt;&gt;"Total", G$5&lt;&gt;"All Subcategories"),G$4=INDEX('Dropdown Selections'!$C:$D,MATCH(G$5,'Dropdown Selections'!$D:$D,0),1)),INDEX('Hernando-Indian River'!$H41:$S44,MATCH("*"&amp;G$5&amp;"*",'Hernando-Indian River'!$C41:$C44,0),MATCH(G$6,'Hernando-Indian River'!$H40:$S40,0)),IF(OR(AND(COUNTIF('Dropdown Selections'!$C:$C,"="&amp;G$4)&gt;1,G$5="Total"),AND(G$4="Total of All Categories",G$5="All Subcategories")),SUMIF('Hernando-Indian River'!$G41:$G44,"="&amp;G$4,INDEX('Hernando-Indian River'!$H41:$S44,,MATCH(G$6,'Hernando-Indian River'!$H40:$S40,0))),""))))))),0)</f>
        <v>0</v>
      </c>
      <c r="H36" s="31">
        <f>IFERROR(IF(OR(H$4="",H$5="",H$6=""),"",IF(OR(AND(H$4="Total of All Categories",H$5="Total"),AND( H$4&lt;&gt;"Total of All Categories",H$5="All Subcategories")),"",IF(AND(H$4="Total of All Categories",H$5="All Subcategories",H$6="All Types of Revenue"),'Hernando-Indian River'!$S44,IF(AND(COUNTIF('Dropdown Selections'!$C:$C,"="&amp;H$4)=1,H$4&lt;&gt;"OTHER",H$5="Total"),INDEX('Hernando-Indian River'!$H41:$S44,MATCH(H$4,'Hernando-Indian River'!$G41:$G44,0),MATCH(H$6,'Hernando-Indian River'!$H40:$S40,0)),IF(AND(COUNTIF('Dropdown Selections'!$C:$C,"="&amp;H$4)=1,H$4="OTHER",H$5="Total"),INDEX('Hernando-Indian River'!$H41:$S44,MATCH("331900 - Federal Grant - Other",'Hernando-Indian River'!$C41:$C44,0),MATCH(H$6,'Hernando-Indian River'!$H40:$S40,0)),IF(AND(COUNTIF('Dropdown Selections'!$C:$C,"="&amp;H$4)&gt;1,OR(H$5&lt;&gt;"Total", H$5&lt;&gt;"All Subcategories"),H$4=INDEX('Dropdown Selections'!$C:$D,MATCH(H$5,'Dropdown Selections'!$D:$D,0),1)),INDEX('Hernando-Indian River'!$H41:$S44,MATCH("*"&amp;H$5&amp;"*",'Hernando-Indian River'!$C41:$C44,0),MATCH(H$6,'Hernando-Indian River'!$H40:$S40,0)),IF(OR(AND(COUNTIF('Dropdown Selections'!$C:$C,"="&amp;H$4)&gt;1,H$5="Total"),AND(H$4="Total of All Categories",H$5="All Subcategories")),SUMIF('Hernando-Indian River'!$G41:$G44,"="&amp;H$4,INDEX('Hernando-Indian River'!$H41:$S44,,MATCH(H$6,'Hernando-Indian River'!$H40:$S40,0))),""))))))),0)</f>
        <v>0</v>
      </c>
      <c r="I36" s="31">
        <f>IFERROR(IF(OR(I$4="",I$5="",I$6=""),"",IF(OR(AND(I$4="Total of All Categories",I$5="Total"),AND( I$4&lt;&gt;"Total of All Categories",I$5="All Subcategories")),"",IF(AND(I$4="Total of All Categories",I$5="All Subcategories",I$6="All Types of Revenue"),'Hernando-Indian River'!$S44,IF(AND(COUNTIF('Dropdown Selections'!$C:$C,"="&amp;I$4)=1,I$4&lt;&gt;"OTHER",I$5="Total"),INDEX('Hernando-Indian River'!$H41:$S44,MATCH(I$4,'Hernando-Indian River'!$G41:$G44,0),MATCH(I$6,'Hernando-Indian River'!$H40:$S40,0)),IF(AND(COUNTIF('Dropdown Selections'!$C:$C,"="&amp;I$4)=1,I$4="OTHER",I$5="Total"),INDEX('Hernando-Indian River'!$H41:$S44,MATCH("331900 - Federal Grant - Other",'Hernando-Indian River'!$C41:$C44,0),MATCH(I$6,'Hernando-Indian River'!$H40:$S40,0)),IF(AND(COUNTIF('Dropdown Selections'!$C:$C,"="&amp;I$4)&gt;1,OR(I$5&lt;&gt;"Total", I$5&lt;&gt;"All Subcategories"),I$4=INDEX('Dropdown Selections'!$C:$D,MATCH(I$5,'Dropdown Selections'!$D:$D,0),1)),INDEX('Hernando-Indian River'!$H41:$S44,MATCH("*"&amp;I$5&amp;"*",'Hernando-Indian River'!$C41:$C44,0),MATCH(I$6,'Hernando-Indian River'!$H40:$S40,0)),IF(OR(AND(COUNTIF('Dropdown Selections'!$C:$C,"="&amp;I$4)&gt;1,I$5="Total"),AND(I$4="Total of All Categories",I$5="All Subcategories")),SUMIF('Hernando-Indian River'!$G41:$G44,"="&amp;I$4,INDEX('Hernando-Indian River'!$H41:$S44,,MATCH(I$6,'Hernando-Indian River'!$H40:$S40,0))),""))))))),0)</f>
        <v>101319</v>
      </c>
      <c r="J36" s="31">
        <f>IFERROR(IF(OR(J$4="",J$5="",J$6=""),"",IF(OR(AND(J$4="Total of All Categories",J$5="Total"),AND( J$4&lt;&gt;"Total of All Categories",J$5="All Subcategories")),"",IF(AND(J$4="Total of All Categories",J$5="All Subcategories",J$6="All Types of Revenue"),'Hernando-Indian River'!$S44,IF(AND(COUNTIF('Dropdown Selections'!$C:$C,"="&amp;J$4)=1,J$4&lt;&gt;"OTHER",J$5="Total"),INDEX('Hernando-Indian River'!$H41:$S44,MATCH(J$4,'Hernando-Indian River'!$G41:$G44,0),MATCH(J$6,'Hernando-Indian River'!$H40:$S40,0)),IF(AND(COUNTIF('Dropdown Selections'!$C:$C,"="&amp;J$4)=1,J$4="OTHER",J$5="Total"),INDEX('Hernando-Indian River'!$H41:$S44,MATCH("331900 - Federal Grant - Other",'Hernando-Indian River'!$C41:$C44,0),MATCH(J$6,'Hernando-Indian River'!$H40:$S40,0)),IF(AND(COUNTIF('Dropdown Selections'!$C:$C,"="&amp;J$4)&gt;1,OR(J$5&lt;&gt;"Total", J$5&lt;&gt;"All Subcategories"),J$4=INDEX('Dropdown Selections'!$C:$D,MATCH(J$5,'Dropdown Selections'!$D:$D,0),1)),INDEX('Hernando-Indian River'!$H41:$S44,MATCH("*"&amp;J$5&amp;"*",'Hernando-Indian River'!$C41:$C44,0),MATCH(J$6,'Hernando-Indian River'!$H40:$S40,0)),IF(OR(AND(COUNTIF('Dropdown Selections'!$C:$C,"="&amp;J$4)&gt;1,J$5="Total"),AND(J$4="Total of All Categories",J$5="All Subcategories")),SUMIF('Hernando-Indian River'!$G41:$G44,"="&amp;J$4,INDEX('Hernando-Indian River'!$H41:$S44,,MATCH(J$6,'Hernando-Indian River'!$H40:$S40,0))),""))))))),0)</f>
        <v>0</v>
      </c>
      <c r="K36" s="31">
        <f>IFERROR(IF(OR(K$4="",K$5="",K$6=""),"",IF(OR(AND(K$4="Total of All Categories",K$5="Total"),AND( K$4&lt;&gt;"Total of All Categories",K$5="All Subcategories")),"",IF(AND(K$4="Total of All Categories",K$5="All Subcategories",K$6="All Types of Revenue"),'Hernando-Indian River'!$S44,IF(AND(COUNTIF('Dropdown Selections'!$C:$C,"="&amp;K$4)=1,K$4&lt;&gt;"OTHER",K$5="Total"),INDEX('Hernando-Indian River'!$H41:$S44,MATCH(K$4,'Hernando-Indian River'!$G41:$G44,0),MATCH(K$6,'Hernando-Indian River'!$H40:$S40,0)),IF(AND(COUNTIF('Dropdown Selections'!$C:$C,"="&amp;K$4)=1,K$4="OTHER",K$5="Total"),INDEX('Hernando-Indian River'!$H41:$S44,MATCH("331900 - Federal Grant - Other",'Hernando-Indian River'!$C41:$C44,0),MATCH(K$6,'Hernando-Indian River'!$H40:$S40,0)),IF(AND(COUNTIF('Dropdown Selections'!$C:$C,"="&amp;K$4)&gt;1,OR(K$5&lt;&gt;"Total", K$5&lt;&gt;"All Subcategories"),K$4=INDEX('Dropdown Selections'!$C:$D,MATCH(K$5,'Dropdown Selections'!$D:$D,0),1)),INDEX('Hernando-Indian River'!$H41:$S44,MATCH("*"&amp;K$5&amp;"*",'Hernando-Indian River'!$C41:$C44,0),MATCH(K$6,'Hernando-Indian River'!$H40:$S40,0)),IF(OR(AND(COUNTIF('Dropdown Selections'!$C:$C,"="&amp;K$4)&gt;1,K$5="Total"),AND(K$4="Total of All Categories",K$5="All Subcategories")),SUMIF('Hernando-Indian River'!$G41:$G44,"="&amp;K$4,INDEX('Hernando-Indian River'!$H41:$S44,,MATCH(K$6,'Hernando-Indian River'!$H40:$S40,0))),""))))))),0)</f>
        <v>0</v>
      </c>
      <c r="L36" s="31">
        <f>IFERROR(IF(OR(L$4="",L$5="",L$6=""),"",IF(OR(AND(L$4="Total of All Categories",L$5="Total"),AND( L$4&lt;&gt;"Total of All Categories",L$5="All Subcategories")),"",IF(AND(L$4="Total of All Categories",L$5="All Subcategories",L$6="All Types of Revenue"),'Hernando-Indian River'!$S44,IF(AND(COUNTIF('Dropdown Selections'!$C:$C,"="&amp;L$4)=1,L$4&lt;&gt;"OTHER",L$5="Total"),INDEX('Hernando-Indian River'!$H41:$S44,MATCH(L$4,'Hernando-Indian River'!$G41:$G44,0),MATCH(L$6,'Hernando-Indian River'!$H40:$S40,0)),IF(AND(COUNTIF('Dropdown Selections'!$C:$C,"="&amp;L$4)=1,L$4="OTHER",L$5="Total"),INDEX('Hernando-Indian River'!$H41:$S44,MATCH("331900 - Federal Grant - Other",'Hernando-Indian River'!$C41:$C44,0),MATCH(L$6,'Hernando-Indian River'!$H40:$S40,0)),IF(AND(COUNTIF('Dropdown Selections'!$C:$C,"="&amp;L$4)&gt;1,OR(L$5&lt;&gt;"Total", L$5&lt;&gt;"All Subcategories"),L$4=INDEX('Dropdown Selections'!$C:$D,MATCH(L$5,'Dropdown Selections'!$D:$D,0),1)),INDEX('Hernando-Indian River'!$H41:$S44,MATCH("*"&amp;L$5&amp;"*",'Hernando-Indian River'!$C41:$C44,0),MATCH(L$6,'Hernando-Indian River'!$H40:$S40,0)),IF(OR(AND(COUNTIF('Dropdown Selections'!$C:$C,"="&amp;L$4)&gt;1,L$5="Total"),AND(L$4="Total of All Categories",L$5="All Subcategories")),SUMIF('Hernando-Indian River'!$G41:$G44,"="&amp;L$4,INDEX('Hernando-Indian River'!$H41:$S44,,MATCH(L$6,'Hernando-Indian River'!$H40:$S40,0))),""))))))),0)</f>
        <v>0</v>
      </c>
    </row>
    <row r="37" spans="2:12" s="29" customFormat="1" ht="15.75" x14ac:dyDescent="0.25">
      <c r="B37" s="32" t="s">
        <v>136</v>
      </c>
      <c r="C37" s="31">
        <f>IFERROR(IF(OR(C$4="",C$5="",C$6=""),"",IF(OR(AND(C$4="Total of All Categories",C$5="Total"),AND( C$4&lt;&gt;"Total of All Categories",C$5="All Subcategories")),"",IF(AND(C$4="Total of All Categories",C$5="All Subcategories",C$6="All Types of Revenue"),'Hernando-Indian River'!$S57,IF(AND(COUNTIF('Dropdown Selections'!$C:$C,"="&amp;C$4)=1,C$4&lt;&gt;"OTHER",C$5="Total"),INDEX('Hernando-Indian River'!$H47:$S57,MATCH(C$4,'Hernando-Indian River'!$G47:$G57,0),MATCH(C$6,'Hernando-Indian River'!$H46:$S46,0)),IF(AND(COUNTIF('Dropdown Selections'!$C:$C,"="&amp;C$4)=1,C$4="OTHER",C$5="Total"),INDEX('Hernando-Indian River'!$H47:$S57,MATCH("331900 - Federal Grant - Other",'Hernando-Indian River'!$C47:$C57,0),MATCH(C$6,'Hernando-Indian River'!$H46:$S46,0)),IF(AND(COUNTIF('Dropdown Selections'!$C:$C,"="&amp;C$4)&gt;1,OR(C$5&lt;&gt;"Total", C$5&lt;&gt;"All Subcategories"),C$4=INDEX('Dropdown Selections'!$C:$D,MATCH(C$5,'Dropdown Selections'!$D:$D,0),1)),INDEX('Hernando-Indian River'!$H47:$S57,MATCH("*"&amp;C$5&amp;"*",'Hernando-Indian River'!$C47:$C57,0),MATCH(C$6,'Hernando-Indian River'!$H46:$S46,0)),IF(OR(AND(COUNTIF('Dropdown Selections'!$C:$C,"="&amp;C$4)&gt;1,C$5="Total"),AND(C$4="Total of All Categories",C$5="All Subcategories")),SUMIF('Hernando-Indian River'!$G47:$G57,"="&amp;C$4,INDEX('Hernando-Indian River'!$H47:$S57,,MATCH(C$6,'Hernando-Indian River'!$H46:$S46,0))),""))))))),0)</f>
        <v>10679213</v>
      </c>
      <c r="D37" s="31">
        <f>IFERROR(IF(OR(D$4="",D$5="",D$6=""),"",IF(OR(AND(D$4="Total of All Categories",D$5="Total"),AND( D$4&lt;&gt;"Total of All Categories",D$5="All Subcategories")),"",IF(AND(D$4="Total of All Categories",D$5="All Subcategories",D$6="All Types of Revenue"),'Hernando-Indian River'!$S57,IF(AND(COUNTIF('Dropdown Selections'!$C:$C,"="&amp;D$4)=1,D$4&lt;&gt;"OTHER",D$5="Total"),INDEX('Hernando-Indian River'!$H47:$S57,MATCH(D$4,'Hernando-Indian River'!$G47:$G57,0),MATCH(D$6,'Hernando-Indian River'!$H46:$S46,0)),IF(AND(COUNTIF('Dropdown Selections'!$C:$C,"="&amp;D$4)=1,D$4="OTHER",D$5="Total"),INDEX('Hernando-Indian River'!$H47:$S57,MATCH("331900 - Federal Grant - Other",'Hernando-Indian River'!$C47:$C57,0),MATCH(D$6,'Hernando-Indian River'!$H46:$S46,0)),IF(AND(COUNTIF('Dropdown Selections'!$C:$C,"="&amp;D$4)&gt;1,OR(D$5&lt;&gt;"Total", D$5&lt;&gt;"All Subcategories"),D$4=INDEX('Dropdown Selections'!$C:$D,MATCH(D$5,'Dropdown Selections'!$D:$D,0),1)),INDEX('Hernando-Indian River'!$H47:$S57,MATCH("*"&amp;D$5&amp;"*",'Hernando-Indian River'!$C47:$C57,0),MATCH(D$6,'Hernando-Indian River'!$H46:$S46,0)),IF(OR(AND(COUNTIF('Dropdown Selections'!$C:$C,"="&amp;D$4)&gt;1,D$5="Total"),AND(D$4="Total of All Categories",D$5="All Subcategories")),SUMIF('Hernando-Indian River'!$G47:$G57,"="&amp;D$4,INDEX('Hernando-Indian River'!$H47:$S57,,MATCH(D$6,'Hernando-Indian River'!$H46:$S46,0))),""))))))),0)</f>
        <v>4026</v>
      </c>
      <c r="E37" s="31">
        <f>IFERROR(IF(OR(E$4="",E$5="",E$6=""),"",IF(OR(AND(E$4="Total of All Categories",E$5="Total"),AND( E$4&lt;&gt;"Total of All Categories",E$5="All Subcategories")),"",IF(AND(E$4="Total of All Categories",E$5="All Subcategories",E$6="All Types of Revenue"),'Hernando-Indian River'!$S57,IF(AND(COUNTIF('Dropdown Selections'!$C:$C,"="&amp;E$4)=1,E$4&lt;&gt;"OTHER",E$5="Total"),INDEX('Hernando-Indian River'!$H47:$S57,MATCH(E$4,'Hernando-Indian River'!$G47:$G57,0),MATCH(E$6,'Hernando-Indian River'!$H46:$S46,0)),IF(AND(COUNTIF('Dropdown Selections'!$C:$C,"="&amp;E$4)=1,E$4="OTHER",E$5="Total"),INDEX('Hernando-Indian River'!$H47:$S57,MATCH("331900 - Federal Grant - Other",'Hernando-Indian River'!$C47:$C57,0),MATCH(E$6,'Hernando-Indian River'!$H46:$S46,0)),IF(AND(COUNTIF('Dropdown Selections'!$C:$C,"="&amp;E$4)&gt;1,OR(E$5&lt;&gt;"Total", E$5&lt;&gt;"All Subcategories"),E$4=INDEX('Dropdown Selections'!$C:$D,MATCH(E$5,'Dropdown Selections'!$D:$D,0),1)),INDEX('Hernando-Indian River'!$H47:$S57,MATCH("*"&amp;E$5&amp;"*",'Hernando-Indian River'!$C47:$C57,0),MATCH(E$6,'Hernando-Indian River'!$H46:$S46,0)),IF(OR(AND(COUNTIF('Dropdown Selections'!$C:$C,"="&amp;E$4)&gt;1,E$5="Total"),AND(E$4="Total of All Categories",E$5="All Subcategories")),SUMIF('Hernando-Indian River'!$G47:$G57,"="&amp;E$4,INDEX('Hernando-Indian River'!$H47:$S57,,MATCH(E$6,'Hernando-Indian River'!$H46:$S46,0))),""))))))),0)</f>
        <v>361281</v>
      </c>
      <c r="F37" s="31">
        <f>IFERROR(IF(OR(F$4="",F$5="",F$6=""),"",IF(OR(AND(F$4="Total of All Categories",F$5="Total"),AND( F$4&lt;&gt;"Total of All Categories",F$5="All Subcategories")),"",IF(AND(F$4="Total of All Categories",F$5="All Subcategories",F$6="All Types of Revenue"),'Hernando-Indian River'!$S57,IF(AND(COUNTIF('Dropdown Selections'!$C:$C,"="&amp;F$4)=1,F$4&lt;&gt;"OTHER",F$5="Total"),INDEX('Hernando-Indian River'!$H47:$S57,MATCH(F$4,'Hernando-Indian River'!$G47:$G57,0),MATCH(F$6,'Hernando-Indian River'!$H46:$S46,0)),IF(AND(COUNTIF('Dropdown Selections'!$C:$C,"="&amp;F$4)=1,F$4="OTHER",F$5="Total"),INDEX('Hernando-Indian River'!$H47:$S57,MATCH("331900 - Federal Grant - Other",'Hernando-Indian River'!$C47:$C57,0),MATCH(F$6,'Hernando-Indian River'!$H46:$S46,0)),IF(AND(COUNTIF('Dropdown Selections'!$C:$C,"="&amp;F$4)&gt;1,OR(F$5&lt;&gt;"Total", F$5&lt;&gt;"All Subcategories"),F$4=INDEX('Dropdown Selections'!$C:$D,MATCH(F$5,'Dropdown Selections'!$D:$D,0),1)),INDEX('Hernando-Indian River'!$H47:$S57,MATCH("*"&amp;F$5&amp;"*",'Hernando-Indian River'!$C47:$C57,0),MATCH(F$6,'Hernando-Indian River'!$H46:$S46,0)),IF(OR(AND(COUNTIF('Dropdown Selections'!$C:$C,"="&amp;F$4)&gt;1,F$5="Total"),AND(F$4="Total of All Categories",F$5="All Subcategories")),SUMIF('Hernando-Indian River'!$G47:$G57,"="&amp;F$4,INDEX('Hernando-Indian River'!$H47:$S57,,MATCH(F$6,'Hernando-Indian River'!$H46:$S46,0))),""))))))),0)</f>
        <v>668070</v>
      </c>
      <c r="G37" s="31">
        <f>IFERROR(IF(OR(G$4="",G$5="",G$6=""),"",IF(OR(AND(G$4="Total of All Categories",G$5="Total"),AND( G$4&lt;&gt;"Total of All Categories",G$5="All Subcategories")),"",IF(AND(G$4="Total of All Categories",G$5="All Subcategories",G$6="All Types of Revenue"),'Hernando-Indian River'!$S57,IF(AND(COUNTIF('Dropdown Selections'!$C:$C,"="&amp;G$4)=1,G$4&lt;&gt;"OTHER",G$5="Total"),INDEX('Hernando-Indian River'!$H47:$S57,MATCH(G$4,'Hernando-Indian River'!$G47:$G57,0),MATCH(G$6,'Hernando-Indian River'!$H46:$S46,0)),IF(AND(COUNTIF('Dropdown Selections'!$C:$C,"="&amp;G$4)=1,G$4="OTHER",G$5="Total"),INDEX('Hernando-Indian River'!$H47:$S57,MATCH("331900 - Federal Grant - Other",'Hernando-Indian River'!$C47:$C57,0),MATCH(G$6,'Hernando-Indian River'!$H46:$S46,0)),IF(AND(COUNTIF('Dropdown Selections'!$C:$C,"="&amp;G$4)&gt;1,OR(G$5&lt;&gt;"Total", G$5&lt;&gt;"All Subcategories"),G$4=INDEX('Dropdown Selections'!$C:$D,MATCH(G$5,'Dropdown Selections'!$D:$D,0),1)),INDEX('Hernando-Indian River'!$H47:$S57,MATCH("*"&amp;G$5&amp;"*",'Hernando-Indian River'!$C47:$C57,0),MATCH(G$6,'Hernando-Indian River'!$H46:$S46,0)),IF(OR(AND(COUNTIF('Dropdown Selections'!$C:$C,"="&amp;G$4)&gt;1,G$5="Total"),AND(G$4="Total of All Categories",G$5="All Subcategories")),SUMIF('Hernando-Indian River'!$G47:$G57,"="&amp;G$4,INDEX('Hernando-Indian River'!$H47:$S57,,MATCH(G$6,'Hernando-Indian River'!$H46:$S46,0))),""))))))),0)</f>
        <v>6316197</v>
      </c>
      <c r="H37" s="31">
        <f>IFERROR(IF(OR(H$4="",H$5="",H$6=""),"",IF(OR(AND(H$4="Total of All Categories",H$5="Total"),AND( H$4&lt;&gt;"Total of All Categories",H$5="All Subcategories")),"",IF(AND(H$4="Total of All Categories",H$5="All Subcategories",H$6="All Types of Revenue"),'Hernando-Indian River'!$S57,IF(AND(COUNTIF('Dropdown Selections'!$C:$C,"="&amp;H$4)=1,H$4&lt;&gt;"OTHER",H$5="Total"),INDEX('Hernando-Indian River'!$H47:$S57,MATCH(H$4,'Hernando-Indian River'!$G47:$G57,0),MATCH(H$6,'Hernando-Indian River'!$H46:$S46,0)),IF(AND(COUNTIF('Dropdown Selections'!$C:$C,"="&amp;H$4)=1,H$4="OTHER",H$5="Total"),INDEX('Hernando-Indian River'!$H47:$S57,MATCH("331900 - Federal Grant - Other",'Hernando-Indian River'!$C47:$C57,0),MATCH(H$6,'Hernando-Indian River'!$H46:$S46,0)),IF(AND(COUNTIF('Dropdown Selections'!$C:$C,"="&amp;H$4)&gt;1,OR(H$5&lt;&gt;"Total", H$5&lt;&gt;"All Subcategories"),H$4=INDEX('Dropdown Selections'!$C:$D,MATCH(H$5,'Dropdown Selections'!$D:$D,0),1)),INDEX('Hernando-Indian River'!$H47:$S57,MATCH("*"&amp;H$5&amp;"*",'Hernando-Indian River'!$C47:$C57,0),MATCH(H$6,'Hernando-Indian River'!$H46:$S46,0)),IF(OR(AND(COUNTIF('Dropdown Selections'!$C:$C,"="&amp;H$4)&gt;1,H$5="Total"),AND(H$4="Total of All Categories",H$5="All Subcategories")),SUMIF('Hernando-Indian River'!$G47:$G57,"="&amp;H$4,INDEX('Hernando-Indian River'!$H47:$S57,,MATCH(H$6,'Hernando-Indian River'!$H46:$S46,0))),""))))))),0)</f>
        <v>0</v>
      </c>
      <c r="I37" s="31">
        <f>IFERROR(IF(OR(I$4="",I$5="",I$6=""),"",IF(OR(AND(I$4="Total of All Categories",I$5="Total"),AND( I$4&lt;&gt;"Total of All Categories",I$5="All Subcategories")),"",IF(AND(I$4="Total of All Categories",I$5="All Subcategories",I$6="All Types of Revenue"),'Hernando-Indian River'!$S57,IF(AND(COUNTIF('Dropdown Selections'!$C:$C,"="&amp;I$4)=1,I$4&lt;&gt;"OTHER",I$5="Total"),INDEX('Hernando-Indian River'!$H47:$S57,MATCH(I$4,'Hernando-Indian River'!$G47:$G57,0),MATCH(I$6,'Hernando-Indian River'!$H46:$S46,0)),IF(AND(COUNTIF('Dropdown Selections'!$C:$C,"="&amp;I$4)=1,I$4="OTHER",I$5="Total"),INDEX('Hernando-Indian River'!$H47:$S57,MATCH("331900 - Federal Grant - Other",'Hernando-Indian River'!$C47:$C57,0),MATCH(I$6,'Hernando-Indian River'!$H46:$S46,0)),IF(AND(COUNTIF('Dropdown Selections'!$C:$C,"="&amp;I$4)&gt;1,OR(I$5&lt;&gt;"Total", I$5&lt;&gt;"All Subcategories"),I$4=INDEX('Dropdown Selections'!$C:$D,MATCH(I$5,'Dropdown Selections'!$D:$D,0),1)),INDEX('Hernando-Indian River'!$H47:$S57,MATCH("*"&amp;I$5&amp;"*",'Hernando-Indian River'!$C47:$C57,0),MATCH(I$6,'Hernando-Indian River'!$H46:$S46,0)),IF(OR(AND(COUNTIF('Dropdown Selections'!$C:$C,"="&amp;I$4)&gt;1,I$5="Total"),AND(I$4="Total of All Categories",I$5="All Subcategories")),SUMIF('Hernando-Indian River'!$G47:$G57,"="&amp;I$4,INDEX('Hernando-Indian River'!$H47:$S57,,MATCH(I$6,'Hernando-Indian River'!$H46:$S46,0))),""))))))),0)</f>
        <v>3179639</v>
      </c>
      <c r="J37" s="31">
        <f>IFERROR(IF(OR(J$4="",J$5="",J$6=""),"",IF(OR(AND(J$4="Total of All Categories",J$5="Total"),AND( J$4&lt;&gt;"Total of All Categories",J$5="All Subcategories")),"",IF(AND(J$4="Total of All Categories",J$5="All Subcategories",J$6="All Types of Revenue"),'Hernando-Indian River'!$S57,IF(AND(COUNTIF('Dropdown Selections'!$C:$C,"="&amp;J$4)=1,J$4&lt;&gt;"OTHER",J$5="Total"),INDEX('Hernando-Indian River'!$H47:$S57,MATCH(J$4,'Hernando-Indian River'!$G47:$G57,0),MATCH(J$6,'Hernando-Indian River'!$H46:$S46,0)),IF(AND(COUNTIF('Dropdown Selections'!$C:$C,"="&amp;J$4)=1,J$4="OTHER",J$5="Total"),INDEX('Hernando-Indian River'!$H47:$S57,MATCH("331900 - Federal Grant - Other",'Hernando-Indian River'!$C47:$C57,0),MATCH(J$6,'Hernando-Indian River'!$H46:$S46,0)),IF(AND(COUNTIF('Dropdown Selections'!$C:$C,"="&amp;J$4)&gt;1,OR(J$5&lt;&gt;"Total", J$5&lt;&gt;"All Subcategories"),J$4=INDEX('Dropdown Selections'!$C:$D,MATCH(J$5,'Dropdown Selections'!$D:$D,0),1)),INDEX('Hernando-Indian River'!$H47:$S57,MATCH("*"&amp;J$5&amp;"*",'Hernando-Indian River'!$C47:$C57,0),MATCH(J$6,'Hernando-Indian River'!$H46:$S46,0)),IF(OR(AND(COUNTIF('Dropdown Selections'!$C:$C,"="&amp;J$4)&gt;1,J$5="Total"),AND(J$4="Total of All Categories",J$5="All Subcategories")),SUMIF('Hernando-Indian River'!$G47:$G57,"="&amp;J$4,INDEX('Hernando-Indian River'!$H47:$S57,,MATCH(J$6,'Hernando-Indian River'!$H46:$S46,0))),""))))))),0)</f>
        <v>150000</v>
      </c>
      <c r="K37" s="31">
        <f>IFERROR(IF(OR(K$4="",K$5="",K$6=""),"",IF(OR(AND(K$4="Total of All Categories",K$5="Total"),AND( K$4&lt;&gt;"Total of All Categories",K$5="All Subcategories")),"",IF(AND(K$4="Total of All Categories",K$5="All Subcategories",K$6="All Types of Revenue"),'Hernando-Indian River'!$S57,IF(AND(COUNTIF('Dropdown Selections'!$C:$C,"="&amp;K$4)=1,K$4&lt;&gt;"OTHER",K$5="Total"),INDEX('Hernando-Indian River'!$H47:$S57,MATCH(K$4,'Hernando-Indian River'!$G47:$G57,0),MATCH(K$6,'Hernando-Indian River'!$H46:$S46,0)),IF(AND(COUNTIF('Dropdown Selections'!$C:$C,"="&amp;K$4)=1,K$4="OTHER",K$5="Total"),INDEX('Hernando-Indian River'!$H47:$S57,MATCH("331900 - Federal Grant - Other",'Hernando-Indian River'!$C47:$C57,0),MATCH(K$6,'Hernando-Indian River'!$H46:$S46,0)),IF(AND(COUNTIF('Dropdown Selections'!$C:$C,"="&amp;K$4)&gt;1,OR(K$5&lt;&gt;"Total", K$5&lt;&gt;"All Subcategories"),K$4=INDEX('Dropdown Selections'!$C:$D,MATCH(K$5,'Dropdown Selections'!$D:$D,0),1)),INDEX('Hernando-Indian River'!$H47:$S57,MATCH("*"&amp;K$5&amp;"*",'Hernando-Indian River'!$C47:$C57,0),MATCH(K$6,'Hernando-Indian River'!$H46:$S46,0)),IF(OR(AND(COUNTIF('Dropdown Selections'!$C:$C,"="&amp;K$4)&gt;1,K$5="Total"),AND(K$4="Total of All Categories",K$5="All Subcategories")),SUMIF('Hernando-Indian River'!$G47:$G57,"="&amp;K$4,INDEX('Hernando-Indian River'!$H47:$S57,,MATCH(K$6,'Hernando-Indian River'!$H46:$S46,0))),""))))))),0)</f>
        <v>0</v>
      </c>
      <c r="L37" s="31">
        <f>IFERROR(IF(OR(L$4="",L$5="",L$6=""),"",IF(OR(AND(L$4="Total of All Categories",L$5="Total"),AND( L$4&lt;&gt;"Total of All Categories",L$5="All Subcategories")),"",IF(AND(L$4="Total of All Categories",L$5="All Subcategories",L$6="All Types of Revenue"),'Hernando-Indian River'!$S57,IF(AND(COUNTIF('Dropdown Selections'!$C:$C,"="&amp;L$4)=1,L$4&lt;&gt;"OTHER",L$5="Total"),INDEX('Hernando-Indian River'!$H47:$S57,MATCH(L$4,'Hernando-Indian River'!$G47:$G57,0),MATCH(L$6,'Hernando-Indian River'!$H46:$S46,0)),IF(AND(COUNTIF('Dropdown Selections'!$C:$C,"="&amp;L$4)=1,L$4="OTHER",L$5="Total"),INDEX('Hernando-Indian River'!$H47:$S57,MATCH("331900 - Federal Grant - Other",'Hernando-Indian River'!$C47:$C57,0),MATCH(L$6,'Hernando-Indian River'!$H46:$S46,0)),IF(AND(COUNTIF('Dropdown Selections'!$C:$C,"="&amp;L$4)&gt;1,OR(L$5&lt;&gt;"Total", L$5&lt;&gt;"All Subcategories"),L$4=INDEX('Dropdown Selections'!$C:$D,MATCH(L$5,'Dropdown Selections'!$D:$D,0),1)),INDEX('Hernando-Indian River'!$H47:$S57,MATCH("*"&amp;L$5&amp;"*",'Hernando-Indian River'!$C47:$C57,0),MATCH(L$6,'Hernando-Indian River'!$H46:$S46,0)),IF(OR(AND(COUNTIF('Dropdown Selections'!$C:$C,"="&amp;L$4)&gt;1,L$5="Total"),AND(L$4="Total of All Categories",L$5="All Subcategories")),SUMIF('Hernando-Indian River'!$G47:$G57,"="&amp;L$4,INDEX('Hernando-Indian River'!$H47:$S57,,MATCH(L$6,'Hernando-Indian River'!$H46:$S46,0))),""))))))),0)</f>
        <v>0</v>
      </c>
    </row>
    <row r="38" spans="2:12" s="29" customFormat="1" ht="15.75" x14ac:dyDescent="0.25">
      <c r="B38" s="32" t="s">
        <v>137</v>
      </c>
      <c r="C38" s="31">
        <f>IFERROR(IF(OR(C$4="",C$5="",C$6=""),"",IF(OR(AND(C$4="Total of All Categories",C$5="Total"),AND( C$4&lt;&gt;"Total of All Categories",C$5="All Subcategories")),"",IF(AND(C$4="Total of All Categories",C$5="All Subcategories",C$6="All Types of Revenue"),'Jackson-Lee'!$S13,IF(AND(COUNTIF('Dropdown Selections'!$C:$C,"="&amp;C$4)=1,C$4&lt;&gt;"OTHER",C$5="Total"),INDEX('Jackson-Lee'!$H7:$S13,MATCH(C$4,'Jackson-Lee'!$G7:$G13,0),MATCH(C$6,'Jackson-Lee'!$H6:$S6,0)),IF(AND(COUNTIF('Dropdown Selections'!$C:$C,"="&amp;C$4)=1,C$4="OTHER",C$5="Total"),INDEX('Jackson-Lee'!$H7:$S13,MATCH("331900 - Federal Grant - Other",'Jackson-Lee'!$C7:$C13,0),MATCH(C$6,'Jackson-Lee'!$H6:$S6,0)),IF(AND(COUNTIF('Dropdown Selections'!$C:$C,"="&amp;C$4)&gt;1,OR(C$5&lt;&gt;"Total", C$5&lt;&gt;"All Subcategories"),C$4=INDEX('Dropdown Selections'!$C:$D,MATCH(C$5,'Dropdown Selections'!$D:$D,0),1)),INDEX('Jackson-Lee'!$H7:$S13,MATCH("*"&amp;C$5&amp;"*",'Jackson-Lee'!$C7:$C13,0),MATCH(C$6,'Jackson-Lee'!$H6:$S6,0)),IF(OR(AND(COUNTIF('Dropdown Selections'!$C:$C,"="&amp;C$4)&gt;1,C$5="Total"),AND(C$4="Total of All Categories",C$5="All Subcategories")),SUMIF('Jackson-Lee'!$G7:$G13,"="&amp;C$4,INDEX('Jackson-Lee'!$H7:$S13,,MATCH(C$6,'Jackson-Lee'!$H6:$S6,0))),""))))))),0)</f>
        <v>4318808</v>
      </c>
      <c r="D38" s="31">
        <f>IFERROR(IF(OR(D$4="",D$5="",D$6=""),"",IF(OR(AND(D$4="Total of All Categories",D$5="Total"),AND( D$4&lt;&gt;"Total of All Categories",D$5="All Subcategories")),"",IF(AND(D$4="Total of All Categories",D$5="All Subcategories",D$6="All Types of Revenue"),'Jackson-Lee'!$S13,IF(AND(COUNTIF('Dropdown Selections'!$C:$C,"="&amp;D$4)=1,D$4&lt;&gt;"OTHER",D$5="Total"),INDEX('Jackson-Lee'!$H7:$S13,MATCH(D$4,'Jackson-Lee'!$G7:$G13,0),MATCH(D$6,'Jackson-Lee'!$H6:$S6,0)),IF(AND(COUNTIF('Dropdown Selections'!$C:$C,"="&amp;D$4)=1,D$4="OTHER",D$5="Total"),INDEX('Jackson-Lee'!$H7:$S13,MATCH("331900 - Federal Grant - Other",'Jackson-Lee'!$C7:$C13,0),MATCH(D$6,'Jackson-Lee'!$H6:$S6,0)),IF(AND(COUNTIF('Dropdown Selections'!$C:$C,"="&amp;D$4)&gt;1,OR(D$5&lt;&gt;"Total", D$5&lt;&gt;"All Subcategories"),D$4=INDEX('Dropdown Selections'!$C:$D,MATCH(D$5,'Dropdown Selections'!$D:$D,0),1)),INDEX('Jackson-Lee'!$H7:$S13,MATCH("*"&amp;D$5&amp;"*",'Jackson-Lee'!$C7:$C13,0),MATCH(D$6,'Jackson-Lee'!$H6:$S6,0)),IF(OR(AND(COUNTIF('Dropdown Selections'!$C:$C,"="&amp;D$4)&gt;1,D$5="Total"),AND(D$4="Total of All Categories",D$5="All Subcategories")),SUMIF('Jackson-Lee'!$G7:$G13,"="&amp;D$4,INDEX('Jackson-Lee'!$H7:$S13,,MATCH(D$6,'Jackson-Lee'!$H6:$S6,0))),""))))))),0)</f>
        <v>42311</v>
      </c>
      <c r="E38" s="31">
        <f>IFERROR(IF(OR(E$4="",E$5="",E$6=""),"",IF(OR(AND(E$4="Total of All Categories",E$5="Total"),AND( E$4&lt;&gt;"Total of All Categories",E$5="All Subcategories")),"",IF(AND(E$4="Total of All Categories",E$5="All Subcategories",E$6="All Types of Revenue"),'Jackson-Lee'!$S13,IF(AND(COUNTIF('Dropdown Selections'!$C:$C,"="&amp;E$4)=1,E$4&lt;&gt;"OTHER",E$5="Total"),INDEX('Jackson-Lee'!$H7:$S13,MATCH(E$4,'Jackson-Lee'!$G7:$G13,0),MATCH(E$6,'Jackson-Lee'!$H6:$S6,0)),IF(AND(COUNTIF('Dropdown Selections'!$C:$C,"="&amp;E$4)=1,E$4="OTHER",E$5="Total"),INDEX('Jackson-Lee'!$H7:$S13,MATCH("331900 - Federal Grant - Other",'Jackson-Lee'!$C7:$C13,0),MATCH(E$6,'Jackson-Lee'!$H6:$S6,0)),IF(AND(COUNTIF('Dropdown Selections'!$C:$C,"="&amp;E$4)&gt;1,OR(E$5&lt;&gt;"Total", E$5&lt;&gt;"All Subcategories"),E$4=INDEX('Dropdown Selections'!$C:$D,MATCH(E$5,'Dropdown Selections'!$D:$D,0),1)),INDEX('Jackson-Lee'!$H7:$S13,MATCH("*"&amp;E$5&amp;"*",'Jackson-Lee'!$C7:$C13,0),MATCH(E$6,'Jackson-Lee'!$H6:$S6,0)),IF(OR(AND(COUNTIF('Dropdown Selections'!$C:$C,"="&amp;E$4)&gt;1,E$5="Total"),AND(E$4="Total of All Categories",E$5="All Subcategories")),SUMIF('Jackson-Lee'!$G7:$G13,"="&amp;E$4,INDEX('Jackson-Lee'!$H7:$S13,,MATCH(E$6,'Jackson-Lee'!$H6:$S6,0))),""))))))),0)</f>
        <v>113449</v>
      </c>
      <c r="F38" s="31">
        <f>IFERROR(IF(OR(F$4="",F$5="",F$6=""),"",IF(OR(AND(F$4="Total of All Categories",F$5="Total"),AND( F$4&lt;&gt;"Total of All Categories",F$5="All Subcategories")),"",IF(AND(F$4="Total of All Categories",F$5="All Subcategories",F$6="All Types of Revenue"),'Jackson-Lee'!$S13,IF(AND(COUNTIF('Dropdown Selections'!$C:$C,"="&amp;F$4)=1,F$4&lt;&gt;"OTHER",F$5="Total"),INDEX('Jackson-Lee'!$H7:$S13,MATCH(F$4,'Jackson-Lee'!$G7:$G13,0),MATCH(F$6,'Jackson-Lee'!$H6:$S6,0)),IF(AND(COUNTIF('Dropdown Selections'!$C:$C,"="&amp;F$4)=1,F$4="OTHER",F$5="Total"),INDEX('Jackson-Lee'!$H7:$S13,MATCH("331900 - Federal Grant - Other",'Jackson-Lee'!$C7:$C13,0),MATCH(F$6,'Jackson-Lee'!$H6:$S6,0)),IF(AND(COUNTIF('Dropdown Selections'!$C:$C,"="&amp;F$4)&gt;1,OR(F$5&lt;&gt;"Total", F$5&lt;&gt;"All Subcategories"),F$4=INDEX('Dropdown Selections'!$C:$D,MATCH(F$5,'Dropdown Selections'!$D:$D,0),1)),INDEX('Jackson-Lee'!$H7:$S13,MATCH("*"&amp;F$5&amp;"*",'Jackson-Lee'!$C7:$C13,0),MATCH(F$6,'Jackson-Lee'!$H6:$S6,0)),IF(OR(AND(COUNTIF('Dropdown Selections'!$C:$C,"="&amp;F$4)&gt;1,F$5="Total"),AND(F$4="Total of All Categories",F$5="All Subcategories")),SUMIF('Jackson-Lee'!$G7:$G13,"="&amp;F$4,INDEX('Jackson-Lee'!$H7:$S13,,MATCH(F$6,'Jackson-Lee'!$H6:$S6,0))),""))))))),0)</f>
        <v>3533757</v>
      </c>
      <c r="G38" s="31">
        <f>IFERROR(IF(OR(G$4="",G$5="",G$6=""),"",IF(OR(AND(G$4="Total of All Categories",G$5="Total"),AND( G$4&lt;&gt;"Total of All Categories",G$5="All Subcategories")),"",IF(AND(G$4="Total of All Categories",G$5="All Subcategories",G$6="All Types of Revenue"),'Jackson-Lee'!$S13,IF(AND(COUNTIF('Dropdown Selections'!$C:$C,"="&amp;G$4)=1,G$4&lt;&gt;"OTHER",G$5="Total"),INDEX('Jackson-Lee'!$H7:$S13,MATCH(G$4,'Jackson-Lee'!$G7:$G13,0),MATCH(G$6,'Jackson-Lee'!$H6:$S6,0)),IF(AND(COUNTIF('Dropdown Selections'!$C:$C,"="&amp;G$4)=1,G$4="OTHER",G$5="Total"),INDEX('Jackson-Lee'!$H7:$S13,MATCH("331900 - Federal Grant - Other",'Jackson-Lee'!$C7:$C13,0),MATCH(G$6,'Jackson-Lee'!$H6:$S6,0)),IF(AND(COUNTIF('Dropdown Selections'!$C:$C,"="&amp;G$4)&gt;1,OR(G$5&lt;&gt;"Total", G$5&lt;&gt;"All Subcategories"),G$4=INDEX('Dropdown Selections'!$C:$D,MATCH(G$5,'Dropdown Selections'!$D:$D,0),1)),INDEX('Jackson-Lee'!$H7:$S13,MATCH("*"&amp;G$5&amp;"*",'Jackson-Lee'!$C7:$C13,0),MATCH(G$6,'Jackson-Lee'!$H6:$S6,0)),IF(OR(AND(COUNTIF('Dropdown Selections'!$C:$C,"="&amp;G$4)&gt;1,G$5="Total"),AND(G$4="Total of All Categories",G$5="All Subcategories")),SUMIF('Jackson-Lee'!$G7:$G13,"="&amp;G$4,INDEX('Jackson-Lee'!$H7:$S13,,MATCH(G$6,'Jackson-Lee'!$H6:$S6,0))),""))))))),0)</f>
        <v>501117</v>
      </c>
      <c r="H38" s="31">
        <f>IFERROR(IF(OR(H$4="",H$5="",H$6=""),"",IF(OR(AND(H$4="Total of All Categories",H$5="Total"),AND( H$4&lt;&gt;"Total of All Categories",H$5="All Subcategories")),"",IF(AND(H$4="Total of All Categories",H$5="All Subcategories",H$6="All Types of Revenue"),'Jackson-Lee'!$S13,IF(AND(COUNTIF('Dropdown Selections'!$C:$C,"="&amp;H$4)=1,H$4&lt;&gt;"OTHER",H$5="Total"),INDEX('Jackson-Lee'!$H7:$S13,MATCH(H$4,'Jackson-Lee'!$G7:$G13,0),MATCH(H$6,'Jackson-Lee'!$H6:$S6,0)),IF(AND(COUNTIF('Dropdown Selections'!$C:$C,"="&amp;H$4)=1,H$4="OTHER",H$5="Total"),INDEX('Jackson-Lee'!$H7:$S13,MATCH("331900 - Federal Grant - Other",'Jackson-Lee'!$C7:$C13,0),MATCH(H$6,'Jackson-Lee'!$H6:$S6,0)),IF(AND(COUNTIF('Dropdown Selections'!$C:$C,"="&amp;H$4)&gt;1,OR(H$5&lt;&gt;"Total", H$5&lt;&gt;"All Subcategories"),H$4=INDEX('Dropdown Selections'!$C:$D,MATCH(H$5,'Dropdown Selections'!$D:$D,0),1)),INDEX('Jackson-Lee'!$H7:$S13,MATCH("*"&amp;H$5&amp;"*",'Jackson-Lee'!$C7:$C13,0),MATCH(H$6,'Jackson-Lee'!$H6:$S6,0)),IF(OR(AND(COUNTIF('Dropdown Selections'!$C:$C,"="&amp;H$4)&gt;1,H$5="Total"),AND(H$4="Total of All Categories",H$5="All Subcategories")),SUMIF('Jackson-Lee'!$G7:$G13,"="&amp;H$4,INDEX('Jackson-Lee'!$H7:$S13,,MATCH(H$6,'Jackson-Lee'!$H6:$S6,0))),""))))))),0)</f>
        <v>10417</v>
      </c>
      <c r="I38" s="31">
        <f>IFERROR(IF(OR(I$4="",I$5="",I$6=""),"",IF(OR(AND(I$4="Total of All Categories",I$5="Total"),AND( I$4&lt;&gt;"Total of All Categories",I$5="All Subcategories")),"",IF(AND(I$4="Total of All Categories",I$5="All Subcategories",I$6="All Types of Revenue"),'Jackson-Lee'!$S13,IF(AND(COUNTIF('Dropdown Selections'!$C:$C,"="&amp;I$4)=1,I$4&lt;&gt;"OTHER",I$5="Total"),INDEX('Jackson-Lee'!$H7:$S13,MATCH(I$4,'Jackson-Lee'!$G7:$G13,0),MATCH(I$6,'Jackson-Lee'!$H6:$S6,0)),IF(AND(COUNTIF('Dropdown Selections'!$C:$C,"="&amp;I$4)=1,I$4="OTHER",I$5="Total"),INDEX('Jackson-Lee'!$H7:$S13,MATCH("331900 - Federal Grant - Other",'Jackson-Lee'!$C7:$C13,0),MATCH(I$6,'Jackson-Lee'!$H6:$S6,0)),IF(AND(COUNTIF('Dropdown Selections'!$C:$C,"="&amp;I$4)&gt;1,OR(I$5&lt;&gt;"Total", I$5&lt;&gt;"All Subcategories"),I$4=INDEX('Dropdown Selections'!$C:$D,MATCH(I$5,'Dropdown Selections'!$D:$D,0),1)),INDEX('Jackson-Lee'!$H7:$S13,MATCH("*"&amp;I$5&amp;"*",'Jackson-Lee'!$C7:$C13,0),MATCH(I$6,'Jackson-Lee'!$H6:$S6,0)),IF(OR(AND(COUNTIF('Dropdown Selections'!$C:$C,"="&amp;I$4)&gt;1,I$5="Total"),AND(I$4="Total of All Categories",I$5="All Subcategories")),SUMIF('Jackson-Lee'!$G7:$G13,"="&amp;I$4,INDEX('Jackson-Lee'!$H7:$S13,,MATCH(I$6,'Jackson-Lee'!$H6:$S6,0))),""))))))),0)</f>
        <v>117757</v>
      </c>
      <c r="J38" s="31">
        <f>IFERROR(IF(OR(J$4="",J$5="",J$6=""),"",IF(OR(AND(J$4="Total of All Categories",J$5="Total"),AND( J$4&lt;&gt;"Total of All Categories",J$5="All Subcategories")),"",IF(AND(J$4="Total of All Categories",J$5="All Subcategories",J$6="All Types of Revenue"),'Jackson-Lee'!$S13,IF(AND(COUNTIF('Dropdown Selections'!$C:$C,"="&amp;J$4)=1,J$4&lt;&gt;"OTHER",J$5="Total"),INDEX('Jackson-Lee'!$H7:$S13,MATCH(J$4,'Jackson-Lee'!$G7:$G13,0),MATCH(J$6,'Jackson-Lee'!$H6:$S6,0)),IF(AND(COUNTIF('Dropdown Selections'!$C:$C,"="&amp;J$4)=1,J$4="OTHER",J$5="Total"),INDEX('Jackson-Lee'!$H7:$S13,MATCH("331900 - Federal Grant - Other",'Jackson-Lee'!$C7:$C13,0),MATCH(J$6,'Jackson-Lee'!$H6:$S6,0)),IF(AND(COUNTIF('Dropdown Selections'!$C:$C,"="&amp;J$4)&gt;1,OR(J$5&lt;&gt;"Total", J$5&lt;&gt;"All Subcategories"),J$4=INDEX('Dropdown Selections'!$C:$D,MATCH(J$5,'Dropdown Selections'!$D:$D,0),1)),INDEX('Jackson-Lee'!$H7:$S13,MATCH("*"&amp;J$5&amp;"*",'Jackson-Lee'!$C7:$C13,0),MATCH(J$6,'Jackson-Lee'!$H6:$S6,0)),IF(OR(AND(COUNTIF('Dropdown Selections'!$C:$C,"="&amp;J$4)&gt;1,J$5="Total"),AND(J$4="Total of All Categories",J$5="All Subcategories")),SUMIF('Jackson-Lee'!$G7:$G13,"="&amp;J$4,INDEX('Jackson-Lee'!$H7:$S13,,MATCH(J$6,'Jackson-Lee'!$H6:$S6,0))),""))))))),0)</f>
        <v>0</v>
      </c>
      <c r="K38" s="31">
        <f>IFERROR(IF(OR(K$4="",K$5="",K$6=""),"",IF(OR(AND(K$4="Total of All Categories",K$5="Total"),AND( K$4&lt;&gt;"Total of All Categories",K$5="All Subcategories")),"",IF(AND(K$4="Total of All Categories",K$5="All Subcategories",K$6="All Types of Revenue"),'Jackson-Lee'!$S13,IF(AND(COUNTIF('Dropdown Selections'!$C:$C,"="&amp;K$4)=1,K$4&lt;&gt;"OTHER",K$5="Total"),INDEX('Jackson-Lee'!$H7:$S13,MATCH(K$4,'Jackson-Lee'!$G7:$G13,0),MATCH(K$6,'Jackson-Lee'!$H6:$S6,0)),IF(AND(COUNTIF('Dropdown Selections'!$C:$C,"="&amp;K$4)=1,K$4="OTHER",K$5="Total"),INDEX('Jackson-Lee'!$H7:$S13,MATCH("331900 - Federal Grant - Other",'Jackson-Lee'!$C7:$C13,0),MATCH(K$6,'Jackson-Lee'!$H6:$S6,0)),IF(AND(COUNTIF('Dropdown Selections'!$C:$C,"="&amp;K$4)&gt;1,OR(K$5&lt;&gt;"Total", K$5&lt;&gt;"All Subcategories"),K$4=INDEX('Dropdown Selections'!$C:$D,MATCH(K$5,'Dropdown Selections'!$D:$D,0),1)),INDEX('Jackson-Lee'!$H7:$S13,MATCH("*"&amp;K$5&amp;"*",'Jackson-Lee'!$C7:$C13,0),MATCH(K$6,'Jackson-Lee'!$H6:$S6,0)),IF(OR(AND(COUNTIF('Dropdown Selections'!$C:$C,"="&amp;K$4)&gt;1,K$5="Total"),AND(K$4="Total of All Categories",K$5="All Subcategories")),SUMIF('Jackson-Lee'!$G7:$G13,"="&amp;K$4,INDEX('Jackson-Lee'!$H7:$S13,,MATCH(K$6,'Jackson-Lee'!$H6:$S6,0))),""))))))),0)</f>
        <v>0</v>
      </c>
      <c r="L38" s="31">
        <f>IFERROR(IF(OR(L$4="",L$5="",L$6=""),"",IF(OR(AND(L$4="Total of All Categories",L$5="Total"),AND( L$4&lt;&gt;"Total of All Categories",L$5="All Subcategories")),"",IF(AND(L$4="Total of All Categories",L$5="All Subcategories",L$6="All Types of Revenue"),'Jackson-Lee'!$S13,IF(AND(COUNTIF('Dropdown Selections'!$C:$C,"="&amp;L$4)=1,L$4&lt;&gt;"OTHER",L$5="Total"),INDEX('Jackson-Lee'!$H7:$S13,MATCH(L$4,'Jackson-Lee'!$G7:$G13,0),MATCH(L$6,'Jackson-Lee'!$H6:$S6,0)),IF(AND(COUNTIF('Dropdown Selections'!$C:$C,"="&amp;L$4)=1,L$4="OTHER",L$5="Total"),INDEX('Jackson-Lee'!$H7:$S13,MATCH("331900 - Federal Grant - Other",'Jackson-Lee'!$C7:$C13,0),MATCH(L$6,'Jackson-Lee'!$H6:$S6,0)),IF(AND(COUNTIF('Dropdown Selections'!$C:$C,"="&amp;L$4)&gt;1,OR(L$5&lt;&gt;"Total", L$5&lt;&gt;"All Subcategories"),L$4=INDEX('Dropdown Selections'!$C:$D,MATCH(L$5,'Dropdown Selections'!$D:$D,0),1)),INDEX('Jackson-Lee'!$H7:$S13,MATCH("*"&amp;L$5&amp;"*",'Jackson-Lee'!$C7:$C13,0),MATCH(L$6,'Jackson-Lee'!$H6:$S6,0)),IF(OR(AND(COUNTIF('Dropdown Selections'!$C:$C,"="&amp;L$4)&gt;1,L$5="Total"),AND(L$4="Total of All Categories",L$5="All Subcategories")),SUMIF('Jackson-Lee'!$G7:$G13,"="&amp;L$4,INDEX('Jackson-Lee'!$H7:$S13,,MATCH(L$6,'Jackson-Lee'!$H6:$S6,0))),""))))))),0)</f>
        <v>0</v>
      </c>
    </row>
    <row r="39" spans="2:12" s="29" customFormat="1" ht="15.75" x14ac:dyDescent="0.25">
      <c r="B39" s="32" t="s">
        <v>138</v>
      </c>
      <c r="C39" s="31">
        <f>IFERROR(IF(OR(C$4="",C$5="",C$6=""),"",IF(OR(AND(C$4="Total of All Categories",C$5="Total"),AND( C$4&lt;&gt;"Total of All Categories",C$5="All Subcategories")),"",IF(AND(C$4="Total of All Categories",C$5="All Subcategories",C$6="All Types of Revenue"),'Jackson-Lee'!$S18,IF(AND(COUNTIF('Dropdown Selections'!$C:$C,"="&amp;C$4)=1,C$4&lt;&gt;"OTHER",C$5="Total"),INDEX('Jackson-Lee'!$H16:$S18,MATCH(C$4,'Jackson-Lee'!$G16:$G18,0),MATCH(C$6,'Jackson-Lee'!$H15:$S15,0)),IF(AND(COUNTIF('Dropdown Selections'!$C:$C,"="&amp;C$4)=1,C$4="OTHER",C$5="Total"),INDEX('Jackson-Lee'!$H16:$S18,MATCH("331900 - Federal Grant - Other",'Jackson-Lee'!$C16:$C18,0),MATCH(C$6,'Jackson-Lee'!$H15:$S15,0)),IF(AND(COUNTIF('Dropdown Selections'!$C:$C,"="&amp;C$4)&gt;1,OR(C$5&lt;&gt;"Total", C$5&lt;&gt;"All Subcategories"),C$4=INDEX('Dropdown Selections'!$C:$D,MATCH(C$5,'Dropdown Selections'!$D:$D,0),1)),INDEX('Jackson-Lee'!$H16:$S18,MATCH("*"&amp;C$5&amp;"*",'Jackson-Lee'!$C16:$C18,0),MATCH(C$6,'Jackson-Lee'!$H15:$S15,0)),IF(OR(AND(COUNTIF('Dropdown Selections'!$C:$C,"="&amp;C$4)&gt;1,C$5="Total"),AND(C$4="Total of All Categories",C$5="All Subcategories")),SUMIF('Jackson-Lee'!$G16:$G18,"="&amp;C$4,INDEX('Jackson-Lee'!$H16:$S18,,MATCH(C$6,'Jackson-Lee'!$H15:$S15,0))),""))))))),0)</f>
        <v>387455</v>
      </c>
      <c r="D39" s="31">
        <f>IFERROR(IF(OR(D$4="",D$5="",D$6=""),"",IF(OR(AND(D$4="Total of All Categories",D$5="Total"),AND( D$4&lt;&gt;"Total of All Categories",D$5="All Subcategories")),"",IF(AND(D$4="Total of All Categories",D$5="All Subcategories",D$6="All Types of Revenue"),'Jackson-Lee'!$S18,IF(AND(COUNTIF('Dropdown Selections'!$C:$C,"="&amp;D$4)=1,D$4&lt;&gt;"OTHER",D$5="Total"),INDEX('Jackson-Lee'!$H16:$S18,MATCH(D$4,'Jackson-Lee'!$G16:$G18,0),MATCH(D$6,'Jackson-Lee'!$H15:$S15,0)),IF(AND(COUNTIF('Dropdown Selections'!$C:$C,"="&amp;D$4)=1,D$4="OTHER",D$5="Total"),INDEX('Jackson-Lee'!$H16:$S18,MATCH("331900 - Federal Grant - Other",'Jackson-Lee'!$C16:$C18,0),MATCH(D$6,'Jackson-Lee'!$H15:$S15,0)),IF(AND(COUNTIF('Dropdown Selections'!$C:$C,"="&amp;D$4)&gt;1,OR(D$5&lt;&gt;"Total", D$5&lt;&gt;"All Subcategories"),D$4=INDEX('Dropdown Selections'!$C:$D,MATCH(D$5,'Dropdown Selections'!$D:$D,0),1)),INDEX('Jackson-Lee'!$H16:$S18,MATCH("*"&amp;D$5&amp;"*",'Jackson-Lee'!$C16:$C18,0),MATCH(D$6,'Jackson-Lee'!$H15:$S15,0)),IF(OR(AND(COUNTIF('Dropdown Selections'!$C:$C,"="&amp;D$4)&gt;1,D$5="Total"),AND(D$4="Total of All Categories",D$5="All Subcategories")),SUMIF('Jackson-Lee'!$G16:$G18,"="&amp;D$4,INDEX('Jackson-Lee'!$H16:$S18,,MATCH(D$6,'Jackson-Lee'!$H15:$S15,0))),""))))))),0)</f>
        <v>0</v>
      </c>
      <c r="E39" s="31">
        <f>IFERROR(IF(OR(E$4="",E$5="",E$6=""),"",IF(OR(AND(E$4="Total of All Categories",E$5="Total"),AND( E$4&lt;&gt;"Total of All Categories",E$5="All Subcategories")),"",IF(AND(E$4="Total of All Categories",E$5="All Subcategories",E$6="All Types of Revenue"),'Jackson-Lee'!$S18,IF(AND(COUNTIF('Dropdown Selections'!$C:$C,"="&amp;E$4)=1,E$4&lt;&gt;"OTHER",E$5="Total"),INDEX('Jackson-Lee'!$H16:$S18,MATCH(E$4,'Jackson-Lee'!$G16:$G18,0),MATCH(E$6,'Jackson-Lee'!$H15:$S15,0)),IF(AND(COUNTIF('Dropdown Selections'!$C:$C,"="&amp;E$4)=1,E$4="OTHER",E$5="Total"),INDEX('Jackson-Lee'!$H16:$S18,MATCH("331900 - Federal Grant - Other",'Jackson-Lee'!$C16:$C18,0),MATCH(E$6,'Jackson-Lee'!$H15:$S15,0)),IF(AND(COUNTIF('Dropdown Selections'!$C:$C,"="&amp;E$4)&gt;1,OR(E$5&lt;&gt;"Total", E$5&lt;&gt;"All Subcategories"),E$4=INDEX('Dropdown Selections'!$C:$D,MATCH(E$5,'Dropdown Selections'!$D:$D,0),1)),INDEX('Jackson-Lee'!$H16:$S18,MATCH("*"&amp;E$5&amp;"*",'Jackson-Lee'!$C16:$C18,0),MATCH(E$6,'Jackson-Lee'!$H15:$S15,0)),IF(OR(AND(COUNTIF('Dropdown Selections'!$C:$C,"="&amp;E$4)&gt;1,E$5="Total"),AND(E$4="Total of All Categories",E$5="All Subcategories")),SUMIF('Jackson-Lee'!$G16:$G18,"="&amp;E$4,INDEX('Jackson-Lee'!$H16:$S18,,MATCH(E$6,'Jackson-Lee'!$H15:$S15,0))),""))))))),0)</f>
        <v>360485</v>
      </c>
      <c r="F39" s="31">
        <f>IFERROR(IF(OR(F$4="",F$5="",F$6=""),"",IF(OR(AND(F$4="Total of All Categories",F$5="Total"),AND( F$4&lt;&gt;"Total of All Categories",F$5="All Subcategories")),"",IF(AND(F$4="Total of All Categories",F$5="All Subcategories",F$6="All Types of Revenue"),'Jackson-Lee'!$S18,IF(AND(COUNTIF('Dropdown Selections'!$C:$C,"="&amp;F$4)=1,F$4&lt;&gt;"OTHER",F$5="Total"),INDEX('Jackson-Lee'!$H16:$S18,MATCH(F$4,'Jackson-Lee'!$G16:$G18,0),MATCH(F$6,'Jackson-Lee'!$H15:$S15,0)),IF(AND(COUNTIF('Dropdown Selections'!$C:$C,"="&amp;F$4)=1,F$4="OTHER",F$5="Total"),INDEX('Jackson-Lee'!$H16:$S18,MATCH("331900 - Federal Grant - Other",'Jackson-Lee'!$C16:$C18,0),MATCH(F$6,'Jackson-Lee'!$H15:$S15,0)),IF(AND(COUNTIF('Dropdown Selections'!$C:$C,"="&amp;F$4)&gt;1,OR(F$5&lt;&gt;"Total", F$5&lt;&gt;"All Subcategories"),F$4=INDEX('Dropdown Selections'!$C:$D,MATCH(F$5,'Dropdown Selections'!$D:$D,0),1)),INDEX('Jackson-Lee'!$H16:$S18,MATCH("*"&amp;F$5&amp;"*",'Jackson-Lee'!$C16:$C18,0),MATCH(F$6,'Jackson-Lee'!$H15:$S15,0)),IF(OR(AND(COUNTIF('Dropdown Selections'!$C:$C,"="&amp;F$4)&gt;1,F$5="Total"),AND(F$4="Total of All Categories",F$5="All Subcategories")),SUMIF('Jackson-Lee'!$G16:$G18,"="&amp;F$4,INDEX('Jackson-Lee'!$H16:$S18,,MATCH(F$6,'Jackson-Lee'!$H15:$S15,0))),""))))))),0)</f>
        <v>0</v>
      </c>
      <c r="G39" s="31">
        <f>IFERROR(IF(OR(G$4="",G$5="",G$6=""),"",IF(OR(AND(G$4="Total of All Categories",G$5="Total"),AND( G$4&lt;&gt;"Total of All Categories",G$5="All Subcategories")),"",IF(AND(G$4="Total of All Categories",G$5="All Subcategories",G$6="All Types of Revenue"),'Jackson-Lee'!$S18,IF(AND(COUNTIF('Dropdown Selections'!$C:$C,"="&amp;G$4)=1,G$4&lt;&gt;"OTHER",G$5="Total"),INDEX('Jackson-Lee'!$H16:$S18,MATCH(G$4,'Jackson-Lee'!$G16:$G18,0),MATCH(G$6,'Jackson-Lee'!$H15:$S15,0)),IF(AND(COUNTIF('Dropdown Selections'!$C:$C,"="&amp;G$4)=1,G$4="OTHER",G$5="Total"),INDEX('Jackson-Lee'!$H16:$S18,MATCH("331900 - Federal Grant - Other",'Jackson-Lee'!$C16:$C18,0),MATCH(G$6,'Jackson-Lee'!$H15:$S15,0)),IF(AND(COUNTIF('Dropdown Selections'!$C:$C,"="&amp;G$4)&gt;1,OR(G$5&lt;&gt;"Total", G$5&lt;&gt;"All Subcategories"),G$4=INDEX('Dropdown Selections'!$C:$D,MATCH(G$5,'Dropdown Selections'!$D:$D,0),1)),INDEX('Jackson-Lee'!$H16:$S18,MATCH("*"&amp;G$5&amp;"*",'Jackson-Lee'!$C16:$C18,0),MATCH(G$6,'Jackson-Lee'!$H15:$S15,0)),IF(OR(AND(COUNTIF('Dropdown Selections'!$C:$C,"="&amp;G$4)&gt;1,G$5="Total"),AND(G$4="Total of All Categories",G$5="All Subcategories")),SUMIF('Jackson-Lee'!$G16:$G18,"="&amp;G$4,INDEX('Jackson-Lee'!$H16:$S18,,MATCH(G$6,'Jackson-Lee'!$H15:$S15,0))),""))))))),0)</f>
        <v>0</v>
      </c>
      <c r="H39" s="31">
        <f>IFERROR(IF(OR(H$4="",H$5="",H$6=""),"",IF(OR(AND(H$4="Total of All Categories",H$5="Total"),AND( H$4&lt;&gt;"Total of All Categories",H$5="All Subcategories")),"",IF(AND(H$4="Total of All Categories",H$5="All Subcategories",H$6="All Types of Revenue"),'Jackson-Lee'!$S18,IF(AND(COUNTIF('Dropdown Selections'!$C:$C,"="&amp;H$4)=1,H$4&lt;&gt;"OTHER",H$5="Total"),INDEX('Jackson-Lee'!$H16:$S18,MATCH(H$4,'Jackson-Lee'!$G16:$G18,0),MATCH(H$6,'Jackson-Lee'!$H15:$S15,0)),IF(AND(COUNTIF('Dropdown Selections'!$C:$C,"="&amp;H$4)=1,H$4="OTHER",H$5="Total"),INDEX('Jackson-Lee'!$H16:$S18,MATCH("331900 - Federal Grant - Other",'Jackson-Lee'!$C16:$C18,0),MATCH(H$6,'Jackson-Lee'!$H15:$S15,0)),IF(AND(COUNTIF('Dropdown Selections'!$C:$C,"="&amp;H$4)&gt;1,OR(H$5&lt;&gt;"Total", H$5&lt;&gt;"All Subcategories"),H$4=INDEX('Dropdown Selections'!$C:$D,MATCH(H$5,'Dropdown Selections'!$D:$D,0),1)),INDEX('Jackson-Lee'!$H16:$S18,MATCH("*"&amp;H$5&amp;"*",'Jackson-Lee'!$C16:$C18,0),MATCH(H$6,'Jackson-Lee'!$H15:$S15,0)),IF(OR(AND(COUNTIF('Dropdown Selections'!$C:$C,"="&amp;H$4)&gt;1,H$5="Total"),AND(H$4="Total of All Categories",H$5="All Subcategories")),SUMIF('Jackson-Lee'!$G16:$G18,"="&amp;H$4,INDEX('Jackson-Lee'!$H16:$S18,,MATCH(H$6,'Jackson-Lee'!$H15:$S15,0))),""))))))),0)</f>
        <v>0</v>
      </c>
      <c r="I39" s="31">
        <f>IFERROR(IF(OR(I$4="",I$5="",I$6=""),"",IF(OR(AND(I$4="Total of All Categories",I$5="Total"),AND( I$4&lt;&gt;"Total of All Categories",I$5="All Subcategories")),"",IF(AND(I$4="Total of All Categories",I$5="All Subcategories",I$6="All Types of Revenue"),'Jackson-Lee'!$S18,IF(AND(COUNTIF('Dropdown Selections'!$C:$C,"="&amp;I$4)=1,I$4&lt;&gt;"OTHER",I$5="Total"),INDEX('Jackson-Lee'!$H16:$S18,MATCH(I$4,'Jackson-Lee'!$G16:$G18,0),MATCH(I$6,'Jackson-Lee'!$H15:$S15,0)),IF(AND(COUNTIF('Dropdown Selections'!$C:$C,"="&amp;I$4)=1,I$4="OTHER",I$5="Total"),INDEX('Jackson-Lee'!$H16:$S18,MATCH("331900 - Federal Grant - Other",'Jackson-Lee'!$C16:$C18,0),MATCH(I$6,'Jackson-Lee'!$H15:$S15,0)),IF(AND(COUNTIF('Dropdown Selections'!$C:$C,"="&amp;I$4)&gt;1,OR(I$5&lt;&gt;"Total", I$5&lt;&gt;"All Subcategories"),I$4=INDEX('Dropdown Selections'!$C:$D,MATCH(I$5,'Dropdown Selections'!$D:$D,0),1)),INDEX('Jackson-Lee'!$H16:$S18,MATCH("*"&amp;I$5&amp;"*",'Jackson-Lee'!$C16:$C18,0),MATCH(I$6,'Jackson-Lee'!$H15:$S15,0)),IF(OR(AND(COUNTIF('Dropdown Selections'!$C:$C,"="&amp;I$4)&gt;1,I$5="Total"),AND(I$4="Total of All Categories",I$5="All Subcategories")),SUMIF('Jackson-Lee'!$G16:$G18,"="&amp;I$4,INDEX('Jackson-Lee'!$H16:$S18,,MATCH(I$6,'Jackson-Lee'!$H15:$S15,0))),""))))))),0)</f>
        <v>26970</v>
      </c>
      <c r="J39" s="31">
        <f>IFERROR(IF(OR(J$4="",J$5="",J$6=""),"",IF(OR(AND(J$4="Total of All Categories",J$5="Total"),AND( J$4&lt;&gt;"Total of All Categories",J$5="All Subcategories")),"",IF(AND(J$4="Total of All Categories",J$5="All Subcategories",J$6="All Types of Revenue"),'Jackson-Lee'!$S18,IF(AND(COUNTIF('Dropdown Selections'!$C:$C,"="&amp;J$4)=1,J$4&lt;&gt;"OTHER",J$5="Total"),INDEX('Jackson-Lee'!$H16:$S18,MATCH(J$4,'Jackson-Lee'!$G16:$G18,0),MATCH(J$6,'Jackson-Lee'!$H15:$S15,0)),IF(AND(COUNTIF('Dropdown Selections'!$C:$C,"="&amp;J$4)=1,J$4="OTHER",J$5="Total"),INDEX('Jackson-Lee'!$H16:$S18,MATCH("331900 - Federal Grant - Other",'Jackson-Lee'!$C16:$C18,0),MATCH(J$6,'Jackson-Lee'!$H15:$S15,0)),IF(AND(COUNTIF('Dropdown Selections'!$C:$C,"="&amp;J$4)&gt;1,OR(J$5&lt;&gt;"Total", J$5&lt;&gt;"All Subcategories"),J$4=INDEX('Dropdown Selections'!$C:$D,MATCH(J$5,'Dropdown Selections'!$D:$D,0),1)),INDEX('Jackson-Lee'!$H16:$S18,MATCH("*"&amp;J$5&amp;"*",'Jackson-Lee'!$C16:$C18,0),MATCH(J$6,'Jackson-Lee'!$H15:$S15,0)),IF(OR(AND(COUNTIF('Dropdown Selections'!$C:$C,"="&amp;J$4)&gt;1,J$5="Total"),AND(J$4="Total of All Categories",J$5="All Subcategories")),SUMIF('Jackson-Lee'!$G16:$G18,"="&amp;J$4,INDEX('Jackson-Lee'!$H16:$S18,,MATCH(J$6,'Jackson-Lee'!$H15:$S15,0))),""))))))),0)</f>
        <v>0</v>
      </c>
      <c r="K39" s="31">
        <f>IFERROR(IF(OR(K$4="",K$5="",K$6=""),"",IF(OR(AND(K$4="Total of All Categories",K$5="Total"),AND( K$4&lt;&gt;"Total of All Categories",K$5="All Subcategories")),"",IF(AND(K$4="Total of All Categories",K$5="All Subcategories",K$6="All Types of Revenue"),'Jackson-Lee'!$S18,IF(AND(COUNTIF('Dropdown Selections'!$C:$C,"="&amp;K$4)=1,K$4&lt;&gt;"OTHER",K$5="Total"),INDEX('Jackson-Lee'!$H16:$S18,MATCH(K$4,'Jackson-Lee'!$G16:$G18,0),MATCH(K$6,'Jackson-Lee'!$H15:$S15,0)),IF(AND(COUNTIF('Dropdown Selections'!$C:$C,"="&amp;K$4)=1,K$4="OTHER",K$5="Total"),INDEX('Jackson-Lee'!$H16:$S18,MATCH("331900 - Federal Grant - Other",'Jackson-Lee'!$C16:$C18,0),MATCH(K$6,'Jackson-Lee'!$H15:$S15,0)),IF(AND(COUNTIF('Dropdown Selections'!$C:$C,"="&amp;K$4)&gt;1,OR(K$5&lt;&gt;"Total", K$5&lt;&gt;"All Subcategories"),K$4=INDEX('Dropdown Selections'!$C:$D,MATCH(K$5,'Dropdown Selections'!$D:$D,0),1)),INDEX('Jackson-Lee'!$H16:$S18,MATCH("*"&amp;K$5&amp;"*",'Jackson-Lee'!$C16:$C18,0),MATCH(K$6,'Jackson-Lee'!$H15:$S15,0)),IF(OR(AND(COUNTIF('Dropdown Selections'!$C:$C,"="&amp;K$4)&gt;1,K$5="Total"),AND(K$4="Total of All Categories",K$5="All Subcategories")),SUMIF('Jackson-Lee'!$G16:$G18,"="&amp;K$4,INDEX('Jackson-Lee'!$H16:$S18,,MATCH(K$6,'Jackson-Lee'!$H15:$S15,0))),""))))))),0)</f>
        <v>0</v>
      </c>
      <c r="L39" s="31">
        <f>IFERROR(IF(OR(L$4="",L$5="",L$6=""),"",IF(OR(AND(L$4="Total of All Categories",L$5="Total"),AND( L$4&lt;&gt;"Total of All Categories",L$5="All Subcategories")),"",IF(AND(L$4="Total of All Categories",L$5="All Subcategories",L$6="All Types of Revenue"),'Jackson-Lee'!$S18,IF(AND(COUNTIF('Dropdown Selections'!$C:$C,"="&amp;L$4)=1,L$4&lt;&gt;"OTHER",L$5="Total"),INDEX('Jackson-Lee'!$H16:$S18,MATCH(L$4,'Jackson-Lee'!$G16:$G18,0),MATCH(L$6,'Jackson-Lee'!$H15:$S15,0)),IF(AND(COUNTIF('Dropdown Selections'!$C:$C,"="&amp;L$4)=1,L$4="OTHER",L$5="Total"),INDEX('Jackson-Lee'!$H16:$S18,MATCH("331900 - Federal Grant - Other",'Jackson-Lee'!$C16:$C18,0),MATCH(L$6,'Jackson-Lee'!$H15:$S15,0)),IF(AND(COUNTIF('Dropdown Selections'!$C:$C,"="&amp;L$4)&gt;1,OR(L$5&lt;&gt;"Total", L$5&lt;&gt;"All Subcategories"),L$4=INDEX('Dropdown Selections'!$C:$D,MATCH(L$5,'Dropdown Selections'!$D:$D,0),1)),INDEX('Jackson-Lee'!$H16:$S18,MATCH("*"&amp;L$5&amp;"*",'Jackson-Lee'!$C16:$C18,0),MATCH(L$6,'Jackson-Lee'!$H15:$S15,0)),IF(OR(AND(COUNTIF('Dropdown Selections'!$C:$C,"="&amp;L$4)&gt;1,L$5="Total"),AND(L$4="Total of All Categories",L$5="All Subcategories")),SUMIF('Jackson-Lee'!$G16:$G18,"="&amp;L$4,INDEX('Jackson-Lee'!$H16:$S18,,MATCH(L$6,'Jackson-Lee'!$H15:$S15,0))),""))))))),0)</f>
        <v>0</v>
      </c>
    </row>
    <row r="40" spans="2:12" s="29" customFormat="1" ht="15.75" x14ac:dyDescent="0.25">
      <c r="B40" s="32" t="s">
        <v>139</v>
      </c>
      <c r="C40" s="31">
        <f>IFERROR(IF(OR(C$4="",C$5="",C$6=""),"",IF(OR(AND(C$4="Total of All Categories",C$5="Total"),AND( C$4&lt;&gt;"Total of All Categories",C$5="All Subcategories")),"",IF(AND(C$4="Total of All Categories",C$5="All Subcategories",C$6="All Types of Revenue"),'Jackson-Lee'!$S54,IF(AND(COUNTIF('Dropdown Selections'!$C:$C,"="&amp;C$4)=1,C$4&lt;&gt;"OTHER",C$5="Total"),INDEX('Jackson-Lee'!$H44:$S54,MATCH(C$4,'Jackson-Lee'!$G44:$G54,0),MATCH(C$6,'Jackson-Lee'!$H43:$S43,0)),IF(AND(COUNTIF('Dropdown Selections'!$C:$C,"="&amp;C$4)=1,C$4="OTHER",C$5="Total"),INDEX('Jackson-Lee'!$H44:$S54,MATCH("331900 - Federal Grant - Other",'Jackson-Lee'!$C44:$C54,0),MATCH(C$6,'Jackson-Lee'!$H43:$S43,0)),IF(AND(COUNTIF('Dropdown Selections'!$C:$C,"="&amp;C$4)&gt;1,OR(C$5&lt;&gt;"Total", C$5&lt;&gt;"All Subcategories"),C$4=INDEX('Dropdown Selections'!$C:$D,MATCH(C$5,'Dropdown Selections'!$D:$D,0),1)),INDEX('Jackson-Lee'!$H44:$S54,MATCH("*"&amp;C$5&amp;"*",'Jackson-Lee'!$C44:$C54,0),MATCH(C$6,'Jackson-Lee'!$H43:$S43,0)),IF(OR(AND(COUNTIF('Dropdown Selections'!$C:$C,"="&amp;C$4)&gt;1,C$5="Total"),AND(C$4="Total of All Categories",C$5="All Subcategories")),SUMIF('Jackson-Lee'!$G44:$G54,"="&amp;C$4,INDEX('Jackson-Lee'!$H44:$S54,,MATCH(C$6,'Jackson-Lee'!$H43:$S43,0))),""))))))),0)</f>
        <v>0</v>
      </c>
      <c r="D40" s="31">
        <f>IFERROR(IF(OR(D$4="",D$5="",D$6=""),"",IF(OR(AND(D$4="Total of All Categories",D$5="Total"),AND( D$4&lt;&gt;"Total of All Categories",D$5="All Subcategories")),"",IF(AND(D$4="Total of All Categories",D$5="All Subcategories",D$6="All Types of Revenue"),'Jackson-Lee'!$S54,IF(AND(COUNTIF('Dropdown Selections'!$C:$C,"="&amp;D$4)=1,D$4&lt;&gt;"OTHER",D$5="Total"),INDEX('Jackson-Lee'!$H44:$S54,MATCH(D$4,'Jackson-Lee'!$G44:$G54,0),MATCH(D$6,'Jackson-Lee'!$H43:$S43,0)),IF(AND(COUNTIF('Dropdown Selections'!$C:$C,"="&amp;D$4)=1,D$4="OTHER",D$5="Total"),INDEX('Jackson-Lee'!$H44:$S54,MATCH("331900 - Federal Grant - Other",'Jackson-Lee'!$C44:$C54,0),MATCH(D$6,'Jackson-Lee'!$H43:$S43,0)),IF(AND(COUNTIF('Dropdown Selections'!$C:$C,"="&amp;D$4)&gt;1,OR(D$5&lt;&gt;"Total", D$5&lt;&gt;"All Subcategories"),D$4=INDEX('Dropdown Selections'!$C:$D,MATCH(D$5,'Dropdown Selections'!$D:$D,0),1)),INDEX('Jackson-Lee'!$H44:$S54,MATCH("*"&amp;D$5&amp;"*",'Jackson-Lee'!$C44:$C54,0),MATCH(D$6,'Jackson-Lee'!$H43:$S43,0)),IF(OR(AND(COUNTIF('Dropdown Selections'!$C:$C,"="&amp;D$4)&gt;1,D$5="Total"),AND(D$4="Total of All Categories",D$5="All Subcategories")),SUMIF('Jackson-Lee'!$G44:$G54,"="&amp;D$4,INDEX('Jackson-Lee'!$H44:$S54,,MATCH(D$6,'Jackson-Lee'!$H43:$S43,0))),""))))))),0)</f>
        <v>0</v>
      </c>
      <c r="E40" s="31">
        <f>IFERROR(IF(OR(E$4="",E$5="",E$6=""),"",IF(OR(AND(E$4="Total of All Categories",E$5="Total"),AND( E$4&lt;&gt;"Total of All Categories",E$5="All Subcategories")),"",IF(AND(E$4="Total of All Categories",E$5="All Subcategories",E$6="All Types of Revenue"),'Jackson-Lee'!$S54,IF(AND(COUNTIF('Dropdown Selections'!$C:$C,"="&amp;E$4)=1,E$4&lt;&gt;"OTHER",E$5="Total"),INDEX('Jackson-Lee'!$H44:$S54,MATCH(E$4,'Jackson-Lee'!$G44:$G54,0),MATCH(E$6,'Jackson-Lee'!$H43:$S43,0)),IF(AND(COUNTIF('Dropdown Selections'!$C:$C,"="&amp;E$4)=1,E$4="OTHER",E$5="Total"),INDEX('Jackson-Lee'!$H44:$S54,MATCH("331900 - Federal Grant - Other",'Jackson-Lee'!$C44:$C54,0),MATCH(E$6,'Jackson-Lee'!$H43:$S43,0)),IF(AND(COUNTIF('Dropdown Selections'!$C:$C,"="&amp;E$4)&gt;1,OR(E$5&lt;&gt;"Total", E$5&lt;&gt;"All Subcategories"),E$4=INDEX('Dropdown Selections'!$C:$D,MATCH(E$5,'Dropdown Selections'!$D:$D,0),1)),INDEX('Jackson-Lee'!$H44:$S54,MATCH("*"&amp;E$5&amp;"*",'Jackson-Lee'!$C44:$C54,0),MATCH(E$6,'Jackson-Lee'!$H43:$S43,0)),IF(OR(AND(COUNTIF('Dropdown Selections'!$C:$C,"="&amp;E$4)&gt;1,E$5="Total"),AND(E$4="Total of All Categories",E$5="All Subcategories")),SUMIF('Jackson-Lee'!$G44:$G54,"="&amp;E$4,INDEX('Jackson-Lee'!$H44:$S54,,MATCH(E$6,'Jackson-Lee'!$H43:$S43,0))),""))))))),0)</f>
        <v>0</v>
      </c>
      <c r="F40" s="31">
        <f>IFERROR(IF(OR(F$4="",F$5="",F$6=""),"",IF(OR(AND(F$4="Total of All Categories",F$5="Total"),AND( F$4&lt;&gt;"Total of All Categories",F$5="All Subcategories")),"",IF(AND(F$4="Total of All Categories",F$5="All Subcategories",F$6="All Types of Revenue"),'Jackson-Lee'!$S54,IF(AND(COUNTIF('Dropdown Selections'!$C:$C,"="&amp;F$4)=1,F$4&lt;&gt;"OTHER",F$5="Total"),INDEX('Jackson-Lee'!$H44:$S54,MATCH(F$4,'Jackson-Lee'!$G44:$G54,0),MATCH(F$6,'Jackson-Lee'!$H43:$S43,0)),IF(AND(COUNTIF('Dropdown Selections'!$C:$C,"="&amp;F$4)=1,F$4="OTHER",F$5="Total"),INDEX('Jackson-Lee'!$H44:$S54,MATCH("331900 - Federal Grant - Other",'Jackson-Lee'!$C44:$C54,0),MATCH(F$6,'Jackson-Lee'!$H43:$S43,0)),IF(AND(COUNTIF('Dropdown Selections'!$C:$C,"="&amp;F$4)&gt;1,OR(F$5&lt;&gt;"Total", F$5&lt;&gt;"All Subcategories"),F$4=INDEX('Dropdown Selections'!$C:$D,MATCH(F$5,'Dropdown Selections'!$D:$D,0),1)),INDEX('Jackson-Lee'!$H44:$S54,MATCH("*"&amp;F$5&amp;"*",'Jackson-Lee'!$C44:$C54,0),MATCH(F$6,'Jackson-Lee'!$H43:$S43,0)),IF(OR(AND(COUNTIF('Dropdown Selections'!$C:$C,"="&amp;F$4)&gt;1,F$5="Total"),AND(F$4="Total of All Categories",F$5="All Subcategories")),SUMIF('Jackson-Lee'!$G44:$G54,"="&amp;F$4,INDEX('Jackson-Lee'!$H44:$S54,,MATCH(F$6,'Jackson-Lee'!$H43:$S43,0))),""))))))),0)</f>
        <v>0</v>
      </c>
      <c r="G40" s="31">
        <f>IFERROR(IF(OR(G$4="",G$5="",G$6=""),"",IF(OR(AND(G$4="Total of All Categories",G$5="Total"),AND( G$4&lt;&gt;"Total of All Categories",G$5="All Subcategories")),"",IF(AND(G$4="Total of All Categories",G$5="All Subcategories",G$6="All Types of Revenue"),'Jackson-Lee'!$S54,IF(AND(COUNTIF('Dropdown Selections'!$C:$C,"="&amp;G$4)=1,G$4&lt;&gt;"OTHER",G$5="Total"),INDEX('Jackson-Lee'!$H44:$S54,MATCH(G$4,'Jackson-Lee'!$G44:$G54,0),MATCH(G$6,'Jackson-Lee'!$H43:$S43,0)),IF(AND(COUNTIF('Dropdown Selections'!$C:$C,"="&amp;G$4)=1,G$4="OTHER",G$5="Total"),INDEX('Jackson-Lee'!$H44:$S54,MATCH("331900 - Federal Grant - Other",'Jackson-Lee'!$C44:$C54,0),MATCH(G$6,'Jackson-Lee'!$H43:$S43,0)),IF(AND(COUNTIF('Dropdown Selections'!$C:$C,"="&amp;G$4)&gt;1,OR(G$5&lt;&gt;"Total", G$5&lt;&gt;"All Subcategories"),G$4=INDEX('Dropdown Selections'!$C:$D,MATCH(G$5,'Dropdown Selections'!$D:$D,0),1)),INDEX('Jackson-Lee'!$H44:$S54,MATCH("*"&amp;G$5&amp;"*",'Jackson-Lee'!$C44:$C54,0),MATCH(G$6,'Jackson-Lee'!$H43:$S43,0)),IF(OR(AND(COUNTIF('Dropdown Selections'!$C:$C,"="&amp;G$4)&gt;1,G$5="Total"),AND(G$4="Total of All Categories",G$5="All Subcategories")),SUMIF('Jackson-Lee'!$G44:$G54,"="&amp;G$4,INDEX('Jackson-Lee'!$H44:$S54,,MATCH(G$6,'Jackson-Lee'!$H43:$S43,0))),""))))))),0)</f>
        <v>0</v>
      </c>
      <c r="H40" s="31">
        <f>IFERROR(IF(OR(H$4="",H$5="",H$6=""),"",IF(OR(AND(H$4="Total of All Categories",H$5="Total"),AND( H$4&lt;&gt;"Total of All Categories",H$5="All Subcategories")),"",IF(AND(H$4="Total of All Categories",H$5="All Subcategories",H$6="All Types of Revenue"),'Jackson-Lee'!$S54,IF(AND(COUNTIF('Dropdown Selections'!$C:$C,"="&amp;H$4)=1,H$4&lt;&gt;"OTHER",H$5="Total"),INDEX('Jackson-Lee'!$H44:$S54,MATCH(H$4,'Jackson-Lee'!$G44:$G54,0),MATCH(H$6,'Jackson-Lee'!$H43:$S43,0)),IF(AND(COUNTIF('Dropdown Selections'!$C:$C,"="&amp;H$4)=1,H$4="OTHER",H$5="Total"),INDEX('Jackson-Lee'!$H44:$S54,MATCH("331900 - Federal Grant - Other",'Jackson-Lee'!$C44:$C54,0),MATCH(H$6,'Jackson-Lee'!$H43:$S43,0)),IF(AND(COUNTIF('Dropdown Selections'!$C:$C,"="&amp;H$4)&gt;1,OR(H$5&lt;&gt;"Total", H$5&lt;&gt;"All Subcategories"),H$4=INDEX('Dropdown Selections'!$C:$D,MATCH(H$5,'Dropdown Selections'!$D:$D,0),1)),INDEX('Jackson-Lee'!$H44:$S54,MATCH("*"&amp;H$5&amp;"*",'Jackson-Lee'!$C44:$C54,0),MATCH(H$6,'Jackson-Lee'!$H43:$S43,0)),IF(OR(AND(COUNTIF('Dropdown Selections'!$C:$C,"="&amp;H$4)&gt;1,H$5="Total"),AND(H$4="Total of All Categories",H$5="All Subcategories")),SUMIF('Jackson-Lee'!$G44:$G54,"="&amp;H$4,INDEX('Jackson-Lee'!$H44:$S54,,MATCH(H$6,'Jackson-Lee'!$H43:$S43,0))),""))))))),0)</f>
        <v>0</v>
      </c>
      <c r="I40" s="31">
        <f>IFERROR(IF(OR(I$4="",I$5="",I$6=""),"",IF(OR(AND(I$4="Total of All Categories",I$5="Total"),AND( I$4&lt;&gt;"Total of All Categories",I$5="All Subcategories")),"",IF(AND(I$4="Total of All Categories",I$5="All Subcategories",I$6="All Types of Revenue"),'Jackson-Lee'!$S54,IF(AND(COUNTIF('Dropdown Selections'!$C:$C,"="&amp;I$4)=1,I$4&lt;&gt;"OTHER",I$5="Total"),INDEX('Jackson-Lee'!$H44:$S54,MATCH(I$4,'Jackson-Lee'!$G44:$G54,0),MATCH(I$6,'Jackson-Lee'!$H43:$S43,0)),IF(AND(COUNTIF('Dropdown Selections'!$C:$C,"="&amp;I$4)=1,I$4="OTHER",I$5="Total"),INDEX('Jackson-Lee'!$H44:$S54,MATCH("331900 - Federal Grant - Other",'Jackson-Lee'!$C44:$C54,0),MATCH(I$6,'Jackson-Lee'!$H43:$S43,0)),IF(AND(COUNTIF('Dropdown Selections'!$C:$C,"="&amp;I$4)&gt;1,OR(I$5&lt;&gt;"Total", I$5&lt;&gt;"All Subcategories"),I$4=INDEX('Dropdown Selections'!$C:$D,MATCH(I$5,'Dropdown Selections'!$D:$D,0),1)),INDEX('Jackson-Lee'!$H44:$S54,MATCH("*"&amp;I$5&amp;"*",'Jackson-Lee'!$C44:$C54,0),MATCH(I$6,'Jackson-Lee'!$H43:$S43,0)),IF(OR(AND(COUNTIF('Dropdown Selections'!$C:$C,"="&amp;I$4)&gt;1,I$5="Total"),AND(I$4="Total of All Categories",I$5="All Subcategories")),SUMIF('Jackson-Lee'!$G44:$G54,"="&amp;I$4,INDEX('Jackson-Lee'!$H44:$S54,,MATCH(I$6,'Jackson-Lee'!$H43:$S43,0))),""))))))),0)</f>
        <v>0</v>
      </c>
      <c r="J40" s="31">
        <f>IFERROR(IF(OR(J$4="",J$5="",J$6=""),"",IF(OR(AND(J$4="Total of All Categories",J$5="Total"),AND( J$4&lt;&gt;"Total of All Categories",J$5="All Subcategories")),"",IF(AND(J$4="Total of All Categories",J$5="All Subcategories",J$6="All Types of Revenue"),'Jackson-Lee'!$S54,IF(AND(COUNTIF('Dropdown Selections'!$C:$C,"="&amp;J$4)=1,J$4&lt;&gt;"OTHER",J$5="Total"),INDEX('Jackson-Lee'!$H44:$S54,MATCH(J$4,'Jackson-Lee'!$G44:$G54,0),MATCH(J$6,'Jackson-Lee'!$H43:$S43,0)),IF(AND(COUNTIF('Dropdown Selections'!$C:$C,"="&amp;J$4)=1,J$4="OTHER",J$5="Total"),INDEX('Jackson-Lee'!$H44:$S54,MATCH("331900 - Federal Grant - Other",'Jackson-Lee'!$C44:$C54,0),MATCH(J$6,'Jackson-Lee'!$H43:$S43,0)),IF(AND(COUNTIF('Dropdown Selections'!$C:$C,"="&amp;J$4)&gt;1,OR(J$5&lt;&gt;"Total", J$5&lt;&gt;"All Subcategories"),J$4=INDEX('Dropdown Selections'!$C:$D,MATCH(J$5,'Dropdown Selections'!$D:$D,0),1)),INDEX('Jackson-Lee'!$H44:$S54,MATCH("*"&amp;J$5&amp;"*",'Jackson-Lee'!$C44:$C54,0),MATCH(J$6,'Jackson-Lee'!$H43:$S43,0)),IF(OR(AND(COUNTIF('Dropdown Selections'!$C:$C,"="&amp;J$4)&gt;1,J$5="Total"),AND(J$4="Total of All Categories",J$5="All Subcategories")),SUMIF('Jackson-Lee'!$G44:$G54,"="&amp;J$4,INDEX('Jackson-Lee'!$H44:$S54,,MATCH(J$6,'Jackson-Lee'!$H43:$S43,0))),""))))))),0)</f>
        <v>0</v>
      </c>
      <c r="K40" s="31">
        <f>IFERROR(IF(OR(K$4="",K$5="",K$6=""),"",IF(OR(AND(K$4="Total of All Categories",K$5="Total"),AND( K$4&lt;&gt;"Total of All Categories",K$5="All Subcategories")),"",IF(AND(K$4="Total of All Categories",K$5="All Subcategories",K$6="All Types of Revenue"),'Jackson-Lee'!$S54,IF(AND(COUNTIF('Dropdown Selections'!$C:$C,"="&amp;K$4)=1,K$4&lt;&gt;"OTHER",K$5="Total"),INDEX('Jackson-Lee'!$H44:$S54,MATCH(K$4,'Jackson-Lee'!$G44:$G54,0),MATCH(K$6,'Jackson-Lee'!$H43:$S43,0)),IF(AND(COUNTIF('Dropdown Selections'!$C:$C,"="&amp;K$4)=1,K$4="OTHER",K$5="Total"),INDEX('Jackson-Lee'!$H44:$S54,MATCH("331900 - Federal Grant - Other",'Jackson-Lee'!$C44:$C54,0),MATCH(K$6,'Jackson-Lee'!$H43:$S43,0)),IF(AND(COUNTIF('Dropdown Selections'!$C:$C,"="&amp;K$4)&gt;1,OR(K$5&lt;&gt;"Total", K$5&lt;&gt;"All Subcategories"),K$4=INDEX('Dropdown Selections'!$C:$D,MATCH(K$5,'Dropdown Selections'!$D:$D,0),1)),INDEX('Jackson-Lee'!$H44:$S54,MATCH("*"&amp;K$5&amp;"*",'Jackson-Lee'!$C44:$C54,0),MATCH(K$6,'Jackson-Lee'!$H43:$S43,0)),IF(OR(AND(COUNTIF('Dropdown Selections'!$C:$C,"="&amp;K$4)&gt;1,K$5="Total"),AND(K$4="Total of All Categories",K$5="All Subcategories")),SUMIF('Jackson-Lee'!$G44:$G54,"="&amp;K$4,INDEX('Jackson-Lee'!$H44:$S54,,MATCH(K$6,'Jackson-Lee'!$H43:$S43,0))),""))))))),0)</f>
        <v>0</v>
      </c>
      <c r="L40" s="31">
        <f>IFERROR(IF(OR(L$4="",L$5="",L$6=""),"",IF(OR(AND(L$4="Total of All Categories",L$5="Total"),AND( L$4&lt;&gt;"Total of All Categories",L$5="All Subcategories")),"",IF(AND(L$4="Total of All Categories",L$5="All Subcategories",L$6="All Types of Revenue"),'Jackson-Lee'!$S54,IF(AND(COUNTIF('Dropdown Selections'!$C:$C,"="&amp;L$4)=1,L$4&lt;&gt;"OTHER",L$5="Total"),INDEX('Jackson-Lee'!$H44:$S54,MATCH(L$4,'Jackson-Lee'!$G44:$G54,0),MATCH(L$6,'Jackson-Lee'!$H43:$S43,0)),IF(AND(COUNTIF('Dropdown Selections'!$C:$C,"="&amp;L$4)=1,L$4="OTHER",L$5="Total"),INDEX('Jackson-Lee'!$H44:$S54,MATCH("331900 - Federal Grant - Other",'Jackson-Lee'!$C44:$C54,0),MATCH(L$6,'Jackson-Lee'!$H43:$S43,0)),IF(AND(COUNTIF('Dropdown Selections'!$C:$C,"="&amp;L$4)&gt;1,OR(L$5&lt;&gt;"Total", L$5&lt;&gt;"All Subcategories"),L$4=INDEX('Dropdown Selections'!$C:$D,MATCH(L$5,'Dropdown Selections'!$D:$D,0),1)),INDEX('Jackson-Lee'!$H44:$S54,MATCH("*"&amp;L$5&amp;"*",'Jackson-Lee'!$C44:$C54,0),MATCH(L$6,'Jackson-Lee'!$H43:$S43,0)),IF(OR(AND(COUNTIF('Dropdown Selections'!$C:$C,"="&amp;L$4)&gt;1,L$5="Total"),AND(L$4="Total of All Categories",L$5="All Subcategories")),SUMIF('Jackson-Lee'!$G44:$G54,"="&amp;L$4,INDEX('Jackson-Lee'!$H44:$S54,,MATCH(L$6,'Jackson-Lee'!$H43:$S43,0))),""))))))),0)</f>
        <v>0</v>
      </c>
    </row>
    <row r="41" spans="2:12" s="29" customFormat="1" ht="15.75" x14ac:dyDescent="0.25">
      <c r="B41" s="32" t="s">
        <v>140</v>
      </c>
      <c r="C41" s="31">
        <f>IFERROR(IF(OR(C$4="",C$5="",C$6=""),"",IF(OR(AND(C$4="Total of All Categories",C$5="Total"),AND( C$4&lt;&gt;"Total of All Categories",C$5="All Subcategories")),"",IF(AND(C$4="Total of All Categories",C$5="All Subcategories",C$6="All Types of Revenue"),'Jackson-Lee'!$S28,IF(AND(COUNTIF('Dropdown Selections'!$C:$C,"="&amp;C$4)=1,C$4&lt;&gt;"OTHER",C$5="Total"),INDEX('Jackson-Lee'!$H21:$S28,MATCH(C$4,'Jackson-Lee'!$G21:$G28,0),MATCH(C$6,'Jackson-Lee'!$H20:$S20,0)),IF(AND(COUNTIF('Dropdown Selections'!$C:$C,"="&amp;C$4)=1,C$4="OTHER",C$5="Total"),INDEX('Jackson-Lee'!$H21:$S28,MATCH("331900 - Federal Grant - Other",'Jackson-Lee'!$C21:$C28,0),MATCH(C$6,'Jackson-Lee'!$H20:$S20,0)),IF(AND(COUNTIF('Dropdown Selections'!$C:$C,"="&amp;C$4)&gt;1,OR(C$5&lt;&gt;"Total", C$5&lt;&gt;"All Subcategories"),C$4=INDEX('Dropdown Selections'!$C:$D,MATCH(C$5,'Dropdown Selections'!$D:$D,0),1)),INDEX('Jackson-Lee'!$H21:$S28,MATCH("*"&amp;C$5&amp;"*",'Jackson-Lee'!$C21:$C28,0),MATCH(C$6,'Jackson-Lee'!$H20:$S20,0)),IF(OR(AND(COUNTIF('Dropdown Selections'!$C:$C,"="&amp;C$4)&gt;1,C$5="Total"),AND(C$4="Total of All Categories",C$5="All Subcategories")),SUMIF('Jackson-Lee'!$G21:$G28,"="&amp;C$4,INDEX('Jackson-Lee'!$H21:$S28,,MATCH(C$6,'Jackson-Lee'!$H20:$S20,0))),""))))))),0)</f>
        <v>7188459</v>
      </c>
      <c r="D41" s="31">
        <f>IFERROR(IF(OR(D$4="",D$5="",D$6=""),"",IF(OR(AND(D$4="Total of All Categories",D$5="Total"),AND( D$4&lt;&gt;"Total of All Categories",D$5="All Subcategories")),"",IF(AND(D$4="Total of All Categories",D$5="All Subcategories",D$6="All Types of Revenue"),'Jackson-Lee'!$S28,IF(AND(COUNTIF('Dropdown Selections'!$C:$C,"="&amp;D$4)=1,D$4&lt;&gt;"OTHER",D$5="Total"),INDEX('Jackson-Lee'!$H21:$S28,MATCH(D$4,'Jackson-Lee'!$G21:$G28,0),MATCH(D$6,'Jackson-Lee'!$H20:$S20,0)),IF(AND(COUNTIF('Dropdown Selections'!$C:$C,"="&amp;D$4)=1,D$4="OTHER",D$5="Total"),INDEX('Jackson-Lee'!$H21:$S28,MATCH("331900 - Federal Grant - Other",'Jackson-Lee'!$C21:$C28,0),MATCH(D$6,'Jackson-Lee'!$H20:$S20,0)),IF(AND(COUNTIF('Dropdown Selections'!$C:$C,"="&amp;D$4)&gt;1,OR(D$5&lt;&gt;"Total", D$5&lt;&gt;"All Subcategories"),D$4=INDEX('Dropdown Selections'!$C:$D,MATCH(D$5,'Dropdown Selections'!$D:$D,0),1)),INDEX('Jackson-Lee'!$H21:$S28,MATCH("*"&amp;D$5&amp;"*",'Jackson-Lee'!$C21:$C28,0),MATCH(D$6,'Jackson-Lee'!$H20:$S20,0)),IF(OR(AND(COUNTIF('Dropdown Selections'!$C:$C,"="&amp;D$4)&gt;1,D$5="Total"),AND(D$4="Total of All Categories",D$5="All Subcategories")),SUMIF('Jackson-Lee'!$G21:$G28,"="&amp;D$4,INDEX('Jackson-Lee'!$H21:$S28,,MATCH(D$6,'Jackson-Lee'!$H20:$S20,0))),""))))))),0)</f>
        <v>34753</v>
      </c>
      <c r="E41" s="31">
        <f>IFERROR(IF(OR(E$4="",E$5="",E$6=""),"",IF(OR(AND(E$4="Total of All Categories",E$5="Total"),AND( E$4&lt;&gt;"Total of All Categories",E$5="All Subcategories")),"",IF(AND(E$4="Total of All Categories",E$5="All Subcategories",E$6="All Types of Revenue"),'Jackson-Lee'!$S28,IF(AND(COUNTIF('Dropdown Selections'!$C:$C,"="&amp;E$4)=1,E$4&lt;&gt;"OTHER",E$5="Total"),INDEX('Jackson-Lee'!$H21:$S28,MATCH(E$4,'Jackson-Lee'!$G21:$G28,0),MATCH(E$6,'Jackson-Lee'!$H20:$S20,0)),IF(AND(COUNTIF('Dropdown Selections'!$C:$C,"="&amp;E$4)=1,E$4="OTHER",E$5="Total"),INDEX('Jackson-Lee'!$H21:$S28,MATCH("331900 - Federal Grant - Other",'Jackson-Lee'!$C21:$C28,0),MATCH(E$6,'Jackson-Lee'!$H20:$S20,0)),IF(AND(COUNTIF('Dropdown Selections'!$C:$C,"="&amp;E$4)&gt;1,OR(E$5&lt;&gt;"Total", E$5&lt;&gt;"All Subcategories"),E$4=INDEX('Dropdown Selections'!$C:$D,MATCH(E$5,'Dropdown Selections'!$D:$D,0),1)),INDEX('Jackson-Lee'!$H21:$S28,MATCH("*"&amp;E$5&amp;"*",'Jackson-Lee'!$C21:$C28,0),MATCH(E$6,'Jackson-Lee'!$H20:$S20,0)),IF(OR(AND(COUNTIF('Dropdown Selections'!$C:$C,"="&amp;E$4)&gt;1,E$5="Total"),AND(E$4="Total of All Categories",E$5="All Subcategories")),SUMIF('Jackson-Lee'!$G21:$G28,"="&amp;E$4,INDEX('Jackson-Lee'!$H21:$S28,,MATCH(E$6,'Jackson-Lee'!$H20:$S20,0))),""))))))),0)</f>
        <v>218767</v>
      </c>
      <c r="F41" s="31">
        <f>IFERROR(IF(OR(F$4="",F$5="",F$6=""),"",IF(OR(AND(F$4="Total of All Categories",F$5="Total"),AND( F$4&lt;&gt;"Total of All Categories",F$5="All Subcategories")),"",IF(AND(F$4="Total of All Categories",F$5="All Subcategories",F$6="All Types of Revenue"),'Jackson-Lee'!$S28,IF(AND(COUNTIF('Dropdown Selections'!$C:$C,"="&amp;F$4)=1,F$4&lt;&gt;"OTHER",F$5="Total"),INDEX('Jackson-Lee'!$H21:$S28,MATCH(F$4,'Jackson-Lee'!$G21:$G28,0),MATCH(F$6,'Jackson-Lee'!$H20:$S20,0)),IF(AND(COUNTIF('Dropdown Selections'!$C:$C,"="&amp;F$4)=1,F$4="OTHER",F$5="Total"),INDEX('Jackson-Lee'!$H21:$S28,MATCH("331900 - Federal Grant - Other",'Jackson-Lee'!$C21:$C28,0),MATCH(F$6,'Jackson-Lee'!$H20:$S20,0)),IF(AND(COUNTIF('Dropdown Selections'!$C:$C,"="&amp;F$4)&gt;1,OR(F$5&lt;&gt;"Total", F$5&lt;&gt;"All Subcategories"),F$4=INDEX('Dropdown Selections'!$C:$D,MATCH(F$5,'Dropdown Selections'!$D:$D,0),1)),INDEX('Jackson-Lee'!$H21:$S28,MATCH("*"&amp;F$5&amp;"*",'Jackson-Lee'!$C21:$C28,0),MATCH(F$6,'Jackson-Lee'!$H20:$S20,0)),IF(OR(AND(COUNTIF('Dropdown Selections'!$C:$C,"="&amp;F$4)&gt;1,F$5="Total"),AND(F$4="Total of All Categories",F$5="All Subcategories")),SUMIF('Jackson-Lee'!$G21:$G28,"="&amp;F$4,INDEX('Jackson-Lee'!$H21:$S28,,MATCH(F$6,'Jackson-Lee'!$H20:$S20,0))),""))))))),0)</f>
        <v>0</v>
      </c>
      <c r="G41" s="31">
        <f>IFERROR(IF(OR(G$4="",G$5="",G$6=""),"",IF(OR(AND(G$4="Total of All Categories",G$5="Total"),AND( G$4&lt;&gt;"Total of All Categories",G$5="All Subcategories")),"",IF(AND(G$4="Total of All Categories",G$5="All Subcategories",G$6="All Types of Revenue"),'Jackson-Lee'!$S28,IF(AND(COUNTIF('Dropdown Selections'!$C:$C,"="&amp;G$4)=1,G$4&lt;&gt;"OTHER",G$5="Total"),INDEX('Jackson-Lee'!$H21:$S28,MATCH(G$4,'Jackson-Lee'!$G21:$G28,0),MATCH(G$6,'Jackson-Lee'!$H20:$S20,0)),IF(AND(COUNTIF('Dropdown Selections'!$C:$C,"="&amp;G$4)=1,G$4="OTHER",G$5="Total"),INDEX('Jackson-Lee'!$H21:$S28,MATCH("331900 - Federal Grant - Other",'Jackson-Lee'!$C21:$C28,0),MATCH(G$6,'Jackson-Lee'!$H20:$S20,0)),IF(AND(COUNTIF('Dropdown Selections'!$C:$C,"="&amp;G$4)&gt;1,OR(G$5&lt;&gt;"Total", G$5&lt;&gt;"All Subcategories"),G$4=INDEX('Dropdown Selections'!$C:$D,MATCH(G$5,'Dropdown Selections'!$D:$D,0),1)),INDEX('Jackson-Lee'!$H21:$S28,MATCH("*"&amp;G$5&amp;"*",'Jackson-Lee'!$C21:$C28,0),MATCH(G$6,'Jackson-Lee'!$H20:$S20,0)),IF(OR(AND(COUNTIF('Dropdown Selections'!$C:$C,"="&amp;G$4)&gt;1,G$5="Total"),AND(G$4="Total of All Categories",G$5="All Subcategories")),SUMIF('Jackson-Lee'!$G21:$G28,"="&amp;G$4,INDEX('Jackson-Lee'!$H21:$S28,,MATCH(G$6,'Jackson-Lee'!$H20:$S20,0))),""))))))),0)</f>
        <v>2420048</v>
      </c>
      <c r="H41" s="31">
        <f>IFERROR(IF(OR(H$4="",H$5="",H$6=""),"",IF(OR(AND(H$4="Total of All Categories",H$5="Total"),AND( H$4&lt;&gt;"Total of All Categories",H$5="All Subcategories")),"",IF(AND(H$4="Total of All Categories",H$5="All Subcategories",H$6="All Types of Revenue"),'Jackson-Lee'!$S28,IF(AND(COUNTIF('Dropdown Selections'!$C:$C,"="&amp;H$4)=1,H$4&lt;&gt;"OTHER",H$5="Total"),INDEX('Jackson-Lee'!$H21:$S28,MATCH(H$4,'Jackson-Lee'!$G21:$G28,0),MATCH(H$6,'Jackson-Lee'!$H20:$S20,0)),IF(AND(COUNTIF('Dropdown Selections'!$C:$C,"="&amp;H$4)=1,H$4="OTHER",H$5="Total"),INDEX('Jackson-Lee'!$H21:$S28,MATCH("331900 - Federal Grant - Other",'Jackson-Lee'!$C21:$C28,0),MATCH(H$6,'Jackson-Lee'!$H20:$S20,0)),IF(AND(COUNTIF('Dropdown Selections'!$C:$C,"="&amp;H$4)&gt;1,OR(H$5&lt;&gt;"Total", H$5&lt;&gt;"All Subcategories"),H$4=INDEX('Dropdown Selections'!$C:$D,MATCH(H$5,'Dropdown Selections'!$D:$D,0),1)),INDEX('Jackson-Lee'!$H21:$S28,MATCH("*"&amp;H$5&amp;"*",'Jackson-Lee'!$C21:$C28,0),MATCH(H$6,'Jackson-Lee'!$H20:$S20,0)),IF(OR(AND(COUNTIF('Dropdown Selections'!$C:$C,"="&amp;H$4)&gt;1,H$5="Total"),AND(H$4="Total of All Categories",H$5="All Subcategories")),SUMIF('Jackson-Lee'!$G21:$G28,"="&amp;H$4,INDEX('Jackson-Lee'!$H21:$S28,,MATCH(H$6,'Jackson-Lee'!$H20:$S20,0))),""))))))),0)</f>
        <v>4033757</v>
      </c>
      <c r="I41" s="31">
        <f>IFERROR(IF(OR(I$4="",I$5="",I$6=""),"",IF(OR(AND(I$4="Total of All Categories",I$5="Total"),AND( I$4&lt;&gt;"Total of All Categories",I$5="All Subcategories")),"",IF(AND(I$4="Total of All Categories",I$5="All Subcategories",I$6="All Types of Revenue"),'Jackson-Lee'!$S28,IF(AND(COUNTIF('Dropdown Selections'!$C:$C,"="&amp;I$4)=1,I$4&lt;&gt;"OTHER",I$5="Total"),INDEX('Jackson-Lee'!$H21:$S28,MATCH(I$4,'Jackson-Lee'!$G21:$G28,0),MATCH(I$6,'Jackson-Lee'!$H20:$S20,0)),IF(AND(COUNTIF('Dropdown Selections'!$C:$C,"="&amp;I$4)=1,I$4="OTHER",I$5="Total"),INDEX('Jackson-Lee'!$H21:$S28,MATCH("331900 - Federal Grant - Other",'Jackson-Lee'!$C21:$C28,0),MATCH(I$6,'Jackson-Lee'!$H20:$S20,0)),IF(AND(COUNTIF('Dropdown Selections'!$C:$C,"="&amp;I$4)&gt;1,OR(I$5&lt;&gt;"Total", I$5&lt;&gt;"All Subcategories"),I$4=INDEX('Dropdown Selections'!$C:$D,MATCH(I$5,'Dropdown Selections'!$D:$D,0),1)),INDEX('Jackson-Lee'!$H21:$S28,MATCH("*"&amp;I$5&amp;"*",'Jackson-Lee'!$C21:$C28,0),MATCH(I$6,'Jackson-Lee'!$H20:$S20,0)),IF(OR(AND(COUNTIF('Dropdown Selections'!$C:$C,"="&amp;I$4)&gt;1,I$5="Total"),AND(I$4="Total of All Categories",I$5="All Subcategories")),SUMIF('Jackson-Lee'!$G21:$G28,"="&amp;I$4,INDEX('Jackson-Lee'!$H21:$S28,,MATCH(I$6,'Jackson-Lee'!$H20:$S20,0))),""))))))),0)</f>
        <v>289750</v>
      </c>
      <c r="J41" s="31">
        <f>IFERROR(IF(OR(J$4="",J$5="",J$6=""),"",IF(OR(AND(J$4="Total of All Categories",J$5="Total"),AND( J$4&lt;&gt;"Total of All Categories",J$5="All Subcategories")),"",IF(AND(J$4="Total of All Categories",J$5="All Subcategories",J$6="All Types of Revenue"),'Jackson-Lee'!$S28,IF(AND(COUNTIF('Dropdown Selections'!$C:$C,"="&amp;J$4)=1,J$4&lt;&gt;"OTHER",J$5="Total"),INDEX('Jackson-Lee'!$H21:$S28,MATCH(J$4,'Jackson-Lee'!$G21:$G28,0),MATCH(J$6,'Jackson-Lee'!$H20:$S20,0)),IF(AND(COUNTIF('Dropdown Selections'!$C:$C,"="&amp;J$4)=1,J$4="OTHER",J$5="Total"),INDEX('Jackson-Lee'!$H21:$S28,MATCH("331900 - Federal Grant - Other",'Jackson-Lee'!$C21:$C28,0),MATCH(J$6,'Jackson-Lee'!$H20:$S20,0)),IF(AND(COUNTIF('Dropdown Selections'!$C:$C,"="&amp;J$4)&gt;1,OR(J$5&lt;&gt;"Total", J$5&lt;&gt;"All Subcategories"),J$4=INDEX('Dropdown Selections'!$C:$D,MATCH(J$5,'Dropdown Selections'!$D:$D,0),1)),INDEX('Jackson-Lee'!$H21:$S28,MATCH("*"&amp;J$5&amp;"*",'Jackson-Lee'!$C21:$C28,0),MATCH(J$6,'Jackson-Lee'!$H20:$S20,0)),IF(OR(AND(COUNTIF('Dropdown Selections'!$C:$C,"="&amp;J$4)&gt;1,J$5="Total"),AND(J$4="Total of All Categories",J$5="All Subcategories")),SUMIF('Jackson-Lee'!$G21:$G28,"="&amp;J$4,INDEX('Jackson-Lee'!$H21:$S28,,MATCH(J$6,'Jackson-Lee'!$H20:$S20,0))),""))))))),0)</f>
        <v>191384</v>
      </c>
      <c r="K41" s="31">
        <f>IFERROR(IF(OR(K$4="",K$5="",K$6=""),"",IF(OR(AND(K$4="Total of All Categories",K$5="Total"),AND( K$4&lt;&gt;"Total of All Categories",K$5="All Subcategories")),"",IF(AND(K$4="Total of All Categories",K$5="All Subcategories",K$6="All Types of Revenue"),'Jackson-Lee'!$S28,IF(AND(COUNTIF('Dropdown Selections'!$C:$C,"="&amp;K$4)=1,K$4&lt;&gt;"OTHER",K$5="Total"),INDEX('Jackson-Lee'!$H21:$S28,MATCH(K$4,'Jackson-Lee'!$G21:$G28,0),MATCH(K$6,'Jackson-Lee'!$H20:$S20,0)),IF(AND(COUNTIF('Dropdown Selections'!$C:$C,"="&amp;K$4)=1,K$4="OTHER",K$5="Total"),INDEX('Jackson-Lee'!$H21:$S28,MATCH("331900 - Federal Grant - Other",'Jackson-Lee'!$C21:$C28,0),MATCH(K$6,'Jackson-Lee'!$H20:$S20,0)),IF(AND(COUNTIF('Dropdown Selections'!$C:$C,"="&amp;K$4)&gt;1,OR(K$5&lt;&gt;"Total", K$5&lt;&gt;"All Subcategories"),K$4=INDEX('Dropdown Selections'!$C:$D,MATCH(K$5,'Dropdown Selections'!$D:$D,0),1)),INDEX('Jackson-Lee'!$H21:$S28,MATCH("*"&amp;K$5&amp;"*",'Jackson-Lee'!$C21:$C28,0),MATCH(K$6,'Jackson-Lee'!$H20:$S20,0)),IF(OR(AND(COUNTIF('Dropdown Selections'!$C:$C,"="&amp;K$4)&gt;1,K$5="Total"),AND(K$4="Total of All Categories",K$5="All Subcategories")),SUMIF('Jackson-Lee'!$G21:$G28,"="&amp;K$4,INDEX('Jackson-Lee'!$H21:$S28,,MATCH(K$6,'Jackson-Lee'!$H20:$S20,0))),""))))))),0)</f>
        <v>0</v>
      </c>
      <c r="L41" s="31">
        <f>IFERROR(IF(OR(L$4="",L$5="",L$6=""),"",IF(OR(AND(L$4="Total of All Categories",L$5="Total"),AND( L$4&lt;&gt;"Total of All Categories",L$5="All Subcategories")),"",IF(AND(L$4="Total of All Categories",L$5="All Subcategories",L$6="All Types of Revenue"),'Jackson-Lee'!$S28,IF(AND(COUNTIF('Dropdown Selections'!$C:$C,"="&amp;L$4)=1,L$4&lt;&gt;"OTHER",L$5="Total"),INDEX('Jackson-Lee'!$H21:$S28,MATCH(L$4,'Jackson-Lee'!$G21:$G28,0),MATCH(L$6,'Jackson-Lee'!$H20:$S20,0)),IF(AND(COUNTIF('Dropdown Selections'!$C:$C,"="&amp;L$4)=1,L$4="OTHER",L$5="Total"),INDEX('Jackson-Lee'!$H21:$S28,MATCH("331900 - Federal Grant - Other",'Jackson-Lee'!$C21:$C28,0),MATCH(L$6,'Jackson-Lee'!$H20:$S20,0)),IF(AND(COUNTIF('Dropdown Selections'!$C:$C,"="&amp;L$4)&gt;1,OR(L$5&lt;&gt;"Total", L$5&lt;&gt;"All Subcategories"),L$4=INDEX('Dropdown Selections'!$C:$D,MATCH(L$5,'Dropdown Selections'!$D:$D,0),1)),INDEX('Jackson-Lee'!$H21:$S28,MATCH("*"&amp;L$5&amp;"*",'Jackson-Lee'!$C21:$C28,0),MATCH(L$6,'Jackson-Lee'!$H20:$S20,0)),IF(OR(AND(COUNTIF('Dropdown Selections'!$C:$C,"="&amp;L$4)&gt;1,L$5="Total"),AND(L$4="Total of All Categories",L$5="All Subcategories")),SUMIF('Jackson-Lee'!$G21:$G28,"="&amp;L$4,INDEX('Jackson-Lee'!$H21:$S28,,MATCH(L$6,'Jackson-Lee'!$H20:$S20,0))),""))))))),0)</f>
        <v>0</v>
      </c>
    </row>
    <row r="42" spans="2:12" s="29" customFormat="1" ht="15.75" x14ac:dyDescent="0.25">
      <c r="B42" s="32" t="s">
        <v>141</v>
      </c>
      <c r="C42" s="31">
        <f>IFERROR(IF(OR(C$4="",C$5="",C$6=""),"",IF(OR(AND(C$4="Total of All Categories",C$5="Total"),AND( C$4&lt;&gt;"Total of All Categories",C$5="All Subcategories")),"",IF(AND(C$4="Total of All Categories",C$5="All Subcategories",C$6="All Types of Revenue"),'Jackson-Lee'!$S41,IF(AND(COUNTIF('Dropdown Selections'!$C:$C,"="&amp;C$4)=1,C$4&lt;&gt;"OTHER",C$5="Total"),INDEX('Jackson-Lee'!$H31:$S41,MATCH(C$4,'Jackson-Lee'!$G31:$G41,0),MATCH(C$6,'Jackson-Lee'!$H30:$S30,0)),IF(AND(COUNTIF('Dropdown Selections'!$C:$C,"="&amp;C$4)=1,C$4="OTHER",C$5="Total"),INDEX('Jackson-Lee'!$H31:$S41,MATCH("331900 - Federal Grant - Other",'Jackson-Lee'!$C31:$C41,0),MATCH(C$6,'Jackson-Lee'!$H30:$S30,0)),IF(AND(COUNTIF('Dropdown Selections'!$C:$C,"="&amp;C$4)&gt;1,OR(C$5&lt;&gt;"Total", C$5&lt;&gt;"All Subcategories"),C$4=INDEX('Dropdown Selections'!$C:$D,MATCH(C$5,'Dropdown Selections'!$D:$D,0),1)),INDEX('Jackson-Lee'!$H31:$S41,MATCH("*"&amp;C$5&amp;"*",'Jackson-Lee'!$C31:$C41,0),MATCH(C$6,'Jackson-Lee'!$H30:$S30,0)),IF(OR(AND(COUNTIF('Dropdown Selections'!$C:$C,"="&amp;C$4)&gt;1,C$5="Total"),AND(C$4="Total of All Categories",C$5="All Subcategories")),SUMIF('Jackson-Lee'!$G31:$G41,"="&amp;C$4,INDEX('Jackson-Lee'!$H31:$S41,,MATCH(C$6,'Jackson-Lee'!$H30:$S30,0))),""))))))),0)</f>
        <v>29461928</v>
      </c>
      <c r="D42" s="31">
        <f>IFERROR(IF(OR(D$4="",D$5="",D$6=""),"",IF(OR(AND(D$4="Total of All Categories",D$5="Total"),AND( D$4&lt;&gt;"Total of All Categories",D$5="All Subcategories")),"",IF(AND(D$4="Total of All Categories",D$5="All Subcategories",D$6="All Types of Revenue"),'Jackson-Lee'!$S41,IF(AND(COUNTIF('Dropdown Selections'!$C:$C,"="&amp;D$4)=1,D$4&lt;&gt;"OTHER",D$5="Total"),INDEX('Jackson-Lee'!$H31:$S41,MATCH(D$4,'Jackson-Lee'!$G31:$G41,0),MATCH(D$6,'Jackson-Lee'!$H30:$S30,0)),IF(AND(COUNTIF('Dropdown Selections'!$C:$C,"="&amp;D$4)=1,D$4="OTHER",D$5="Total"),INDEX('Jackson-Lee'!$H31:$S41,MATCH("331900 - Federal Grant - Other",'Jackson-Lee'!$C31:$C41,0),MATCH(D$6,'Jackson-Lee'!$H30:$S30,0)),IF(AND(COUNTIF('Dropdown Selections'!$C:$C,"="&amp;D$4)&gt;1,OR(D$5&lt;&gt;"Total", D$5&lt;&gt;"All Subcategories"),D$4=INDEX('Dropdown Selections'!$C:$D,MATCH(D$5,'Dropdown Selections'!$D:$D,0),1)),INDEX('Jackson-Lee'!$H31:$S41,MATCH("*"&amp;D$5&amp;"*",'Jackson-Lee'!$C31:$C41,0),MATCH(D$6,'Jackson-Lee'!$H30:$S30,0)),IF(OR(AND(COUNTIF('Dropdown Selections'!$C:$C,"="&amp;D$4)&gt;1,D$5="Total"),AND(D$4="Total of All Categories",D$5="All Subcategories")),SUMIF('Jackson-Lee'!$G31:$G41,"="&amp;D$4,INDEX('Jackson-Lee'!$H31:$S41,,MATCH(D$6,'Jackson-Lee'!$H30:$S30,0))),""))))))),0)</f>
        <v>9446</v>
      </c>
      <c r="E42" s="31">
        <f>IFERROR(IF(OR(E$4="",E$5="",E$6=""),"",IF(OR(AND(E$4="Total of All Categories",E$5="Total"),AND( E$4&lt;&gt;"Total of All Categories",E$5="All Subcategories")),"",IF(AND(E$4="Total of All Categories",E$5="All Subcategories",E$6="All Types of Revenue"),'Jackson-Lee'!$S41,IF(AND(COUNTIF('Dropdown Selections'!$C:$C,"="&amp;E$4)=1,E$4&lt;&gt;"OTHER",E$5="Total"),INDEX('Jackson-Lee'!$H31:$S41,MATCH(E$4,'Jackson-Lee'!$G31:$G41,0),MATCH(E$6,'Jackson-Lee'!$H30:$S30,0)),IF(AND(COUNTIF('Dropdown Selections'!$C:$C,"="&amp;E$4)=1,E$4="OTHER",E$5="Total"),INDEX('Jackson-Lee'!$H31:$S41,MATCH("331900 - Federal Grant - Other",'Jackson-Lee'!$C31:$C41,0),MATCH(E$6,'Jackson-Lee'!$H30:$S30,0)),IF(AND(COUNTIF('Dropdown Selections'!$C:$C,"="&amp;E$4)&gt;1,OR(E$5&lt;&gt;"Total", E$5&lt;&gt;"All Subcategories"),E$4=INDEX('Dropdown Selections'!$C:$D,MATCH(E$5,'Dropdown Selections'!$D:$D,0),1)),INDEX('Jackson-Lee'!$H31:$S41,MATCH("*"&amp;E$5&amp;"*",'Jackson-Lee'!$C31:$C41,0),MATCH(E$6,'Jackson-Lee'!$H30:$S30,0)),IF(OR(AND(COUNTIF('Dropdown Selections'!$C:$C,"="&amp;E$4)&gt;1,E$5="Total"),AND(E$4="Total of All Categories",E$5="All Subcategories")),SUMIF('Jackson-Lee'!$G31:$G41,"="&amp;E$4,INDEX('Jackson-Lee'!$H31:$S41,,MATCH(E$6,'Jackson-Lee'!$H30:$S30,0))),""))))))),0)</f>
        <v>1192860</v>
      </c>
      <c r="F42" s="31">
        <f>IFERROR(IF(OR(F$4="",F$5="",F$6=""),"",IF(OR(AND(F$4="Total of All Categories",F$5="Total"),AND( F$4&lt;&gt;"Total of All Categories",F$5="All Subcategories")),"",IF(AND(F$4="Total of All Categories",F$5="All Subcategories",F$6="All Types of Revenue"),'Jackson-Lee'!$S41,IF(AND(COUNTIF('Dropdown Selections'!$C:$C,"="&amp;F$4)=1,F$4&lt;&gt;"OTHER",F$5="Total"),INDEX('Jackson-Lee'!$H31:$S41,MATCH(F$4,'Jackson-Lee'!$G31:$G41,0),MATCH(F$6,'Jackson-Lee'!$H30:$S30,0)),IF(AND(COUNTIF('Dropdown Selections'!$C:$C,"="&amp;F$4)=1,F$4="OTHER",F$5="Total"),INDEX('Jackson-Lee'!$H31:$S41,MATCH("331900 - Federal Grant - Other",'Jackson-Lee'!$C31:$C41,0),MATCH(F$6,'Jackson-Lee'!$H30:$S30,0)),IF(AND(COUNTIF('Dropdown Selections'!$C:$C,"="&amp;F$4)&gt;1,OR(F$5&lt;&gt;"Total", F$5&lt;&gt;"All Subcategories"),F$4=INDEX('Dropdown Selections'!$C:$D,MATCH(F$5,'Dropdown Selections'!$D:$D,0),1)),INDEX('Jackson-Lee'!$H31:$S41,MATCH("*"&amp;F$5&amp;"*",'Jackson-Lee'!$C31:$C41,0),MATCH(F$6,'Jackson-Lee'!$H30:$S30,0)),IF(OR(AND(COUNTIF('Dropdown Selections'!$C:$C,"="&amp;F$4)&gt;1,F$5="Total"),AND(F$4="Total of All Categories",F$5="All Subcategories")),SUMIF('Jackson-Lee'!$G31:$G41,"="&amp;F$4,INDEX('Jackson-Lee'!$H31:$S41,,MATCH(F$6,'Jackson-Lee'!$H30:$S30,0))),""))))))),0)</f>
        <v>663</v>
      </c>
      <c r="G42" s="31">
        <f>IFERROR(IF(OR(G$4="",G$5="",G$6=""),"",IF(OR(AND(G$4="Total of All Categories",G$5="Total"),AND( G$4&lt;&gt;"Total of All Categories",G$5="All Subcategories")),"",IF(AND(G$4="Total of All Categories",G$5="All Subcategories",G$6="All Types of Revenue"),'Jackson-Lee'!$S41,IF(AND(COUNTIF('Dropdown Selections'!$C:$C,"="&amp;G$4)=1,G$4&lt;&gt;"OTHER",G$5="Total"),INDEX('Jackson-Lee'!$H31:$S41,MATCH(G$4,'Jackson-Lee'!$G31:$G41,0),MATCH(G$6,'Jackson-Lee'!$H30:$S30,0)),IF(AND(COUNTIF('Dropdown Selections'!$C:$C,"="&amp;G$4)=1,G$4="OTHER",G$5="Total"),INDEX('Jackson-Lee'!$H31:$S41,MATCH("331900 - Federal Grant - Other",'Jackson-Lee'!$C31:$C41,0),MATCH(G$6,'Jackson-Lee'!$H30:$S30,0)),IF(AND(COUNTIF('Dropdown Selections'!$C:$C,"="&amp;G$4)&gt;1,OR(G$5&lt;&gt;"Total", G$5&lt;&gt;"All Subcategories"),G$4=INDEX('Dropdown Selections'!$C:$D,MATCH(G$5,'Dropdown Selections'!$D:$D,0),1)),INDEX('Jackson-Lee'!$H31:$S41,MATCH("*"&amp;G$5&amp;"*",'Jackson-Lee'!$C31:$C41,0),MATCH(G$6,'Jackson-Lee'!$H30:$S30,0)),IF(OR(AND(COUNTIF('Dropdown Selections'!$C:$C,"="&amp;G$4)&gt;1,G$5="Total"),AND(G$4="Total of All Categories",G$5="All Subcategories")),SUMIF('Jackson-Lee'!$G31:$G41,"="&amp;G$4,INDEX('Jackson-Lee'!$H31:$S41,,MATCH(G$6,'Jackson-Lee'!$H30:$S30,0))),""))))))),0)</f>
        <v>19315401</v>
      </c>
      <c r="H42" s="31">
        <f>IFERROR(IF(OR(H$4="",H$5="",H$6=""),"",IF(OR(AND(H$4="Total of All Categories",H$5="Total"),AND( H$4&lt;&gt;"Total of All Categories",H$5="All Subcategories")),"",IF(AND(H$4="Total of All Categories",H$5="All Subcategories",H$6="All Types of Revenue"),'Jackson-Lee'!$S41,IF(AND(COUNTIF('Dropdown Selections'!$C:$C,"="&amp;H$4)=1,H$4&lt;&gt;"OTHER",H$5="Total"),INDEX('Jackson-Lee'!$H31:$S41,MATCH(H$4,'Jackson-Lee'!$G31:$G41,0),MATCH(H$6,'Jackson-Lee'!$H30:$S30,0)),IF(AND(COUNTIF('Dropdown Selections'!$C:$C,"="&amp;H$4)=1,H$4="OTHER",H$5="Total"),INDEX('Jackson-Lee'!$H31:$S41,MATCH("331900 - Federal Grant - Other",'Jackson-Lee'!$C31:$C41,0),MATCH(H$6,'Jackson-Lee'!$H30:$S30,0)),IF(AND(COUNTIF('Dropdown Selections'!$C:$C,"="&amp;H$4)&gt;1,OR(H$5&lt;&gt;"Total", H$5&lt;&gt;"All Subcategories"),H$4=INDEX('Dropdown Selections'!$C:$D,MATCH(H$5,'Dropdown Selections'!$D:$D,0),1)),INDEX('Jackson-Lee'!$H31:$S41,MATCH("*"&amp;H$5&amp;"*",'Jackson-Lee'!$C31:$C41,0),MATCH(H$6,'Jackson-Lee'!$H30:$S30,0)),IF(OR(AND(COUNTIF('Dropdown Selections'!$C:$C,"="&amp;H$4)&gt;1,H$5="Total"),AND(H$4="Total of All Categories",H$5="All Subcategories")),SUMIF('Jackson-Lee'!$G31:$G41,"="&amp;H$4,INDEX('Jackson-Lee'!$H31:$S41,,MATCH(H$6,'Jackson-Lee'!$H30:$S30,0))),""))))))),0)</f>
        <v>5909373</v>
      </c>
      <c r="I42" s="31">
        <f>IFERROR(IF(OR(I$4="",I$5="",I$6=""),"",IF(OR(AND(I$4="Total of All Categories",I$5="Total"),AND( I$4&lt;&gt;"Total of All Categories",I$5="All Subcategories")),"",IF(AND(I$4="Total of All Categories",I$5="All Subcategories",I$6="All Types of Revenue"),'Jackson-Lee'!$S41,IF(AND(COUNTIF('Dropdown Selections'!$C:$C,"="&amp;I$4)=1,I$4&lt;&gt;"OTHER",I$5="Total"),INDEX('Jackson-Lee'!$H31:$S41,MATCH(I$4,'Jackson-Lee'!$G31:$G41,0),MATCH(I$6,'Jackson-Lee'!$H30:$S30,0)),IF(AND(COUNTIF('Dropdown Selections'!$C:$C,"="&amp;I$4)=1,I$4="OTHER",I$5="Total"),INDEX('Jackson-Lee'!$H31:$S41,MATCH("331900 - Federal Grant - Other",'Jackson-Lee'!$C31:$C41,0),MATCH(I$6,'Jackson-Lee'!$H30:$S30,0)),IF(AND(COUNTIF('Dropdown Selections'!$C:$C,"="&amp;I$4)&gt;1,OR(I$5&lt;&gt;"Total", I$5&lt;&gt;"All Subcategories"),I$4=INDEX('Dropdown Selections'!$C:$D,MATCH(I$5,'Dropdown Selections'!$D:$D,0),1)),INDEX('Jackson-Lee'!$H31:$S41,MATCH("*"&amp;I$5&amp;"*",'Jackson-Lee'!$C31:$C41,0),MATCH(I$6,'Jackson-Lee'!$H30:$S30,0)),IF(OR(AND(COUNTIF('Dropdown Selections'!$C:$C,"="&amp;I$4)&gt;1,I$5="Total"),AND(I$4="Total of All Categories",I$5="All Subcategories")),SUMIF('Jackson-Lee'!$G31:$G41,"="&amp;I$4,INDEX('Jackson-Lee'!$H31:$S41,,MATCH(I$6,'Jackson-Lee'!$H30:$S30,0))),""))))))),0)</f>
        <v>2786685</v>
      </c>
      <c r="J42" s="31">
        <f>IFERROR(IF(OR(J$4="",J$5="",J$6=""),"",IF(OR(AND(J$4="Total of All Categories",J$5="Total"),AND( J$4&lt;&gt;"Total of All Categories",J$5="All Subcategories")),"",IF(AND(J$4="Total of All Categories",J$5="All Subcategories",J$6="All Types of Revenue"),'Jackson-Lee'!$S41,IF(AND(COUNTIF('Dropdown Selections'!$C:$C,"="&amp;J$4)=1,J$4&lt;&gt;"OTHER",J$5="Total"),INDEX('Jackson-Lee'!$H31:$S41,MATCH(J$4,'Jackson-Lee'!$G31:$G41,0),MATCH(J$6,'Jackson-Lee'!$H30:$S30,0)),IF(AND(COUNTIF('Dropdown Selections'!$C:$C,"="&amp;J$4)=1,J$4="OTHER",J$5="Total"),INDEX('Jackson-Lee'!$H31:$S41,MATCH("331900 - Federal Grant - Other",'Jackson-Lee'!$C31:$C41,0),MATCH(J$6,'Jackson-Lee'!$H30:$S30,0)),IF(AND(COUNTIF('Dropdown Selections'!$C:$C,"="&amp;J$4)&gt;1,OR(J$5&lt;&gt;"Total", J$5&lt;&gt;"All Subcategories"),J$4=INDEX('Dropdown Selections'!$C:$D,MATCH(J$5,'Dropdown Selections'!$D:$D,0),1)),INDEX('Jackson-Lee'!$H31:$S41,MATCH("*"&amp;J$5&amp;"*",'Jackson-Lee'!$C31:$C41,0),MATCH(J$6,'Jackson-Lee'!$H30:$S30,0)),IF(OR(AND(COUNTIF('Dropdown Selections'!$C:$C,"="&amp;J$4)&gt;1,J$5="Total"),AND(J$4="Total of All Categories",J$5="All Subcategories")),SUMIF('Jackson-Lee'!$G31:$G41,"="&amp;J$4,INDEX('Jackson-Lee'!$H31:$S41,,MATCH(J$6,'Jackson-Lee'!$H30:$S30,0))),""))))))),0)</f>
        <v>247500</v>
      </c>
      <c r="K42" s="31">
        <f>IFERROR(IF(OR(K$4="",K$5="",K$6=""),"",IF(OR(AND(K$4="Total of All Categories",K$5="Total"),AND( K$4&lt;&gt;"Total of All Categories",K$5="All Subcategories")),"",IF(AND(K$4="Total of All Categories",K$5="All Subcategories",K$6="All Types of Revenue"),'Jackson-Lee'!$S41,IF(AND(COUNTIF('Dropdown Selections'!$C:$C,"="&amp;K$4)=1,K$4&lt;&gt;"OTHER",K$5="Total"),INDEX('Jackson-Lee'!$H31:$S41,MATCH(K$4,'Jackson-Lee'!$G31:$G41,0),MATCH(K$6,'Jackson-Lee'!$H30:$S30,0)),IF(AND(COUNTIF('Dropdown Selections'!$C:$C,"="&amp;K$4)=1,K$4="OTHER",K$5="Total"),INDEX('Jackson-Lee'!$H31:$S41,MATCH("331900 - Federal Grant - Other",'Jackson-Lee'!$C31:$C41,0),MATCH(K$6,'Jackson-Lee'!$H30:$S30,0)),IF(AND(COUNTIF('Dropdown Selections'!$C:$C,"="&amp;K$4)&gt;1,OR(K$5&lt;&gt;"Total", K$5&lt;&gt;"All Subcategories"),K$4=INDEX('Dropdown Selections'!$C:$D,MATCH(K$5,'Dropdown Selections'!$D:$D,0),1)),INDEX('Jackson-Lee'!$H31:$S41,MATCH("*"&amp;K$5&amp;"*",'Jackson-Lee'!$C31:$C41,0),MATCH(K$6,'Jackson-Lee'!$H30:$S30,0)),IF(OR(AND(COUNTIF('Dropdown Selections'!$C:$C,"="&amp;K$4)&gt;1,K$5="Total"),AND(K$4="Total of All Categories",K$5="All Subcategories")),SUMIF('Jackson-Lee'!$G31:$G41,"="&amp;K$4,INDEX('Jackson-Lee'!$H31:$S41,,MATCH(K$6,'Jackson-Lee'!$H30:$S30,0))),""))))))),0)</f>
        <v>0</v>
      </c>
      <c r="L42" s="31">
        <f>IFERROR(IF(OR(L$4="",L$5="",L$6=""),"",IF(OR(AND(L$4="Total of All Categories",L$5="Total"),AND( L$4&lt;&gt;"Total of All Categories",L$5="All Subcategories")),"",IF(AND(L$4="Total of All Categories",L$5="All Subcategories",L$6="All Types of Revenue"),'Jackson-Lee'!$S41,IF(AND(COUNTIF('Dropdown Selections'!$C:$C,"="&amp;L$4)=1,L$4&lt;&gt;"OTHER",L$5="Total"),INDEX('Jackson-Lee'!$H31:$S41,MATCH(L$4,'Jackson-Lee'!$G31:$G41,0),MATCH(L$6,'Jackson-Lee'!$H30:$S30,0)),IF(AND(COUNTIF('Dropdown Selections'!$C:$C,"="&amp;L$4)=1,L$4="OTHER",L$5="Total"),INDEX('Jackson-Lee'!$H31:$S41,MATCH("331900 - Federal Grant - Other",'Jackson-Lee'!$C31:$C41,0),MATCH(L$6,'Jackson-Lee'!$H30:$S30,0)),IF(AND(COUNTIF('Dropdown Selections'!$C:$C,"="&amp;L$4)&gt;1,OR(L$5&lt;&gt;"Total", L$5&lt;&gt;"All Subcategories"),L$4=INDEX('Dropdown Selections'!$C:$D,MATCH(L$5,'Dropdown Selections'!$D:$D,0),1)),INDEX('Jackson-Lee'!$H31:$S41,MATCH("*"&amp;L$5&amp;"*",'Jackson-Lee'!$C31:$C41,0),MATCH(L$6,'Jackson-Lee'!$H30:$S30,0)),IF(OR(AND(COUNTIF('Dropdown Selections'!$C:$C,"="&amp;L$4)&gt;1,L$5="Total"),AND(L$4="Total of All Categories",L$5="All Subcategories")),SUMIF('Jackson-Lee'!$G31:$G41,"="&amp;L$4,INDEX('Jackson-Lee'!$H31:$S41,,MATCH(L$6,'Jackson-Lee'!$H30:$S30,0))),""))))))),0)</f>
        <v>0</v>
      </c>
    </row>
    <row r="43" spans="2:12" s="29" customFormat="1" ht="15.75" x14ac:dyDescent="0.25">
      <c r="B43" s="32" t="s">
        <v>142</v>
      </c>
      <c r="C43" s="31">
        <f>IFERROR(IF(OR(C$4="",C$5="",C$6=""),"",IF(OR(AND(C$4="Total of All Categories",C$5="Total"),AND( C$4&lt;&gt;"Total of All Categories",C$5="All Subcategories")),"",IF(AND(C$4="Total of All Categories",C$5="All Subcategories",C$6="All Types of Revenue"),'Leon-Manatee'!$S12,IF(AND(COUNTIF('Dropdown Selections'!$C:$C,"="&amp;C$4)=1,C$4&lt;&gt;"OTHER",C$5="Total"),INDEX('Leon-Manatee'!$H7:$S12,MATCH(C$4,'Leon-Manatee'!$G7:$G12,0),MATCH(C$6,'Leon-Manatee'!$H6:$S6,0)),IF(AND(COUNTIF('Dropdown Selections'!$C:$C,"="&amp;C$4)=1,C$4="OTHER",C$5="Total"),INDEX('Leon-Manatee'!$H7:$S12,MATCH("331900 - Federal Grant - Other",'Leon-Manatee'!$C7:$C12,0),MATCH(C$6,'Leon-Manatee'!$H6:$S6,0)),IF(AND(COUNTIF('Dropdown Selections'!$C:$C,"="&amp;C$4)&gt;1,OR(C$5&lt;&gt;"Total", C$5&lt;&gt;"All Subcategories"),C$4=INDEX('Dropdown Selections'!$C:$D,MATCH(C$5,'Dropdown Selections'!$D:$D,0),1)),INDEX('Leon-Manatee'!$H7:$S12,MATCH("*"&amp;C$5&amp;"*",'Leon-Manatee'!$C7:$C12,0),MATCH(C$6,'Leon-Manatee'!$H6:$S6,0)),IF(OR(AND(COUNTIF('Dropdown Selections'!$C:$C,"="&amp;C$4)&gt;1,C$5="Total"),AND(C$4="Total of All Categories",C$5="All Subcategories")),SUMIF('Leon-Manatee'!$G7:$G12,"="&amp;C$4,INDEX('Leon-Manatee'!$H7:$S12,,MATCH(C$6,'Leon-Manatee'!$H6:$S6,0))),""))))))),0)</f>
        <v>2003286</v>
      </c>
      <c r="D43" s="31">
        <f>IFERROR(IF(OR(D$4="",D$5="",D$6=""),"",IF(OR(AND(D$4="Total of All Categories",D$5="Total"),AND( D$4&lt;&gt;"Total of All Categories",D$5="All Subcategories")),"",IF(AND(D$4="Total of All Categories",D$5="All Subcategories",D$6="All Types of Revenue"),'Leon-Manatee'!$S12,IF(AND(COUNTIF('Dropdown Selections'!$C:$C,"="&amp;D$4)=1,D$4&lt;&gt;"OTHER",D$5="Total"),INDEX('Leon-Manatee'!$H7:$S12,MATCH(D$4,'Leon-Manatee'!$G7:$G12,0),MATCH(D$6,'Leon-Manatee'!$H6:$S6,0)),IF(AND(COUNTIF('Dropdown Selections'!$C:$C,"="&amp;D$4)=1,D$4="OTHER",D$5="Total"),INDEX('Leon-Manatee'!$H7:$S12,MATCH("331900 - Federal Grant - Other",'Leon-Manatee'!$C7:$C12,0),MATCH(D$6,'Leon-Manatee'!$H6:$S6,0)),IF(AND(COUNTIF('Dropdown Selections'!$C:$C,"="&amp;D$4)&gt;1,OR(D$5&lt;&gt;"Total", D$5&lt;&gt;"All Subcategories"),D$4=INDEX('Dropdown Selections'!$C:$D,MATCH(D$5,'Dropdown Selections'!$D:$D,0),1)),INDEX('Leon-Manatee'!$H7:$S12,MATCH("*"&amp;D$5&amp;"*",'Leon-Manatee'!$C7:$C12,0),MATCH(D$6,'Leon-Manatee'!$H6:$S6,0)),IF(OR(AND(COUNTIF('Dropdown Selections'!$C:$C,"="&amp;D$4)&gt;1,D$5="Total"),AND(D$4="Total of All Categories",D$5="All Subcategories")),SUMIF('Leon-Manatee'!$G7:$G12,"="&amp;D$4,INDEX('Leon-Manatee'!$H7:$S12,,MATCH(D$6,'Leon-Manatee'!$H6:$S6,0))),""))))))),0)</f>
        <v>54707</v>
      </c>
      <c r="E43" s="31">
        <f>IFERROR(IF(OR(E$4="",E$5="",E$6=""),"",IF(OR(AND(E$4="Total of All Categories",E$5="Total"),AND( E$4&lt;&gt;"Total of All Categories",E$5="All Subcategories")),"",IF(AND(E$4="Total of All Categories",E$5="All Subcategories",E$6="All Types of Revenue"),'Leon-Manatee'!$S12,IF(AND(COUNTIF('Dropdown Selections'!$C:$C,"="&amp;E$4)=1,E$4&lt;&gt;"OTHER",E$5="Total"),INDEX('Leon-Manatee'!$H7:$S12,MATCH(E$4,'Leon-Manatee'!$G7:$G12,0),MATCH(E$6,'Leon-Manatee'!$H6:$S6,0)),IF(AND(COUNTIF('Dropdown Selections'!$C:$C,"="&amp;E$4)=1,E$4="OTHER",E$5="Total"),INDEX('Leon-Manatee'!$H7:$S12,MATCH("331900 - Federal Grant - Other",'Leon-Manatee'!$C7:$C12,0),MATCH(E$6,'Leon-Manatee'!$H6:$S6,0)),IF(AND(COUNTIF('Dropdown Selections'!$C:$C,"="&amp;E$4)&gt;1,OR(E$5&lt;&gt;"Total", E$5&lt;&gt;"All Subcategories"),E$4=INDEX('Dropdown Selections'!$C:$D,MATCH(E$5,'Dropdown Selections'!$D:$D,0),1)),INDEX('Leon-Manatee'!$H7:$S12,MATCH("*"&amp;E$5&amp;"*",'Leon-Manatee'!$C7:$C12,0),MATCH(E$6,'Leon-Manatee'!$H6:$S6,0)),IF(OR(AND(COUNTIF('Dropdown Selections'!$C:$C,"="&amp;E$4)&gt;1,E$5="Total"),AND(E$4="Total of All Categories",E$5="All Subcategories")),SUMIF('Leon-Manatee'!$G7:$G12,"="&amp;E$4,INDEX('Leon-Manatee'!$H7:$S12,,MATCH(E$6,'Leon-Manatee'!$H6:$S6,0))),""))))))),0)</f>
        <v>509308</v>
      </c>
      <c r="F43" s="31">
        <f>IFERROR(IF(OR(F$4="",F$5="",F$6=""),"",IF(OR(AND(F$4="Total of All Categories",F$5="Total"),AND( F$4&lt;&gt;"Total of All Categories",F$5="All Subcategories")),"",IF(AND(F$4="Total of All Categories",F$5="All Subcategories",F$6="All Types of Revenue"),'Leon-Manatee'!$S12,IF(AND(COUNTIF('Dropdown Selections'!$C:$C,"="&amp;F$4)=1,F$4&lt;&gt;"OTHER",F$5="Total"),INDEX('Leon-Manatee'!$H7:$S12,MATCH(F$4,'Leon-Manatee'!$G7:$G12,0),MATCH(F$6,'Leon-Manatee'!$H6:$S6,0)),IF(AND(COUNTIF('Dropdown Selections'!$C:$C,"="&amp;F$4)=1,F$4="OTHER",F$5="Total"),INDEX('Leon-Manatee'!$H7:$S12,MATCH("331900 - Federal Grant - Other",'Leon-Manatee'!$C7:$C12,0),MATCH(F$6,'Leon-Manatee'!$H6:$S6,0)),IF(AND(COUNTIF('Dropdown Selections'!$C:$C,"="&amp;F$4)&gt;1,OR(F$5&lt;&gt;"Total", F$5&lt;&gt;"All Subcategories"),F$4=INDEX('Dropdown Selections'!$C:$D,MATCH(F$5,'Dropdown Selections'!$D:$D,0),1)),INDEX('Leon-Manatee'!$H7:$S12,MATCH("*"&amp;F$5&amp;"*",'Leon-Manatee'!$C7:$C12,0),MATCH(F$6,'Leon-Manatee'!$H6:$S6,0)),IF(OR(AND(COUNTIF('Dropdown Selections'!$C:$C,"="&amp;F$4)&gt;1,F$5="Total"),AND(F$4="Total of All Categories",F$5="All Subcategories")),SUMIF('Leon-Manatee'!$G7:$G12,"="&amp;F$4,INDEX('Leon-Manatee'!$H7:$S12,,MATCH(F$6,'Leon-Manatee'!$H6:$S6,0))),""))))))),0)</f>
        <v>0</v>
      </c>
      <c r="G43" s="31">
        <f>IFERROR(IF(OR(G$4="",G$5="",G$6=""),"",IF(OR(AND(G$4="Total of All Categories",G$5="Total"),AND( G$4&lt;&gt;"Total of All Categories",G$5="All Subcategories")),"",IF(AND(G$4="Total of All Categories",G$5="All Subcategories",G$6="All Types of Revenue"),'Leon-Manatee'!$S12,IF(AND(COUNTIF('Dropdown Selections'!$C:$C,"="&amp;G$4)=1,G$4&lt;&gt;"OTHER",G$5="Total"),INDEX('Leon-Manatee'!$H7:$S12,MATCH(G$4,'Leon-Manatee'!$G7:$G12,0),MATCH(G$6,'Leon-Manatee'!$H6:$S6,0)),IF(AND(COUNTIF('Dropdown Selections'!$C:$C,"="&amp;G$4)=1,G$4="OTHER",G$5="Total"),INDEX('Leon-Manatee'!$H7:$S12,MATCH("331900 - Federal Grant - Other",'Leon-Manatee'!$C7:$C12,0),MATCH(G$6,'Leon-Manatee'!$H6:$S6,0)),IF(AND(COUNTIF('Dropdown Selections'!$C:$C,"="&amp;G$4)&gt;1,OR(G$5&lt;&gt;"Total", G$5&lt;&gt;"All Subcategories"),G$4=INDEX('Dropdown Selections'!$C:$D,MATCH(G$5,'Dropdown Selections'!$D:$D,0),1)),INDEX('Leon-Manatee'!$H7:$S12,MATCH("*"&amp;G$5&amp;"*",'Leon-Manatee'!$C7:$C12,0),MATCH(G$6,'Leon-Manatee'!$H6:$S6,0)),IF(OR(AND(COUNTIF('Dropdown Selections'!$C:$C,"="&amp;G$4)&gt;1,G$5="Total"),AND(G$4="Total of All Categories",G$5="All Subcategories")),SUMIF('Leon-Manatee'!$G7:$G12,"="&amp;G$4,INDEX('Leon-Manatee'!$H7:$S12,,MATCH(G$6,'Leon-Manatee'!$H6:$S6,0))),""))))))),0)</f>
        <v>1063512</v>
      </c>
      <c r="H43" s="31">
        <f>IFERROR(IF(OR(H$4="",H$5="",H$6=""),"",IF(OR(AND(H$4="Total of All Categories",H$5="Total"),AND( H$4&lt;&gt;"Total of All Categories",H$5="All Subcategories")),"",IF(AND(H$4="Total of All Categories",H$5="All Subcategories",H$6="All Types of Revenue"),'Leon-Manatee'!$S12,IF(AND(COUNTIF('Dropdown Selections'!$C:$C,"="&amp;H$4)=1,H$4&lt;&gt;"OTHER",H$5="Total"),INDEX('Leon-Manatee'!$H7:$S12,MATCH(H$4,'Leon-Manatee'!$G7:$G12,0),MATCH(H$6,'Leon-Manatee'!$H6:$S6,0)),IF(AND(COUNTIF('Dropdown Selections'!$C:$C,"="&amp;H$4)=1,H$4="OTHER",H$5="Total"),INDEX('Leon-Manatee'!$H7:$S12,MATCH("331900 - Federal Grant - Other",'Leon-Manatee'!$C7:$C12,0),MATCH(H$6,'Leon-Manatee'!$H6:$S6,0)),IF(AND(COUNTIF('Dropdown Selections'!$C:$C,"="&amp;H$4)&gt;1,OR(H$5&lt;&gt;"Total", H$5&lt;&gt;"All Subcategories"),H$4=INDEX('Dropdown Selections'!$C:$D,MATCH(H$5,'Dropdown Selections'!$D:$D,0),1)),INDEX('Leon-Manatee'!$H7:$S12,MATCH("*"&amp;H$5&amp;"*",'Leon-Manatee'!$C7:$C12,0),MATCH(H$6,'Leon-Manatee'!$H6:$S6,0)),IF(OR(AND(COUNTIF('Dropdown Selections'!$C:$C,"="&amp;H$4)&gt;1,H$5="Total"),AND(H$4="Total of All Categories",H$5="All Subcategories")),SUMIF('Leon-Manatee'!$G7:$G12,"="&amp;H$4,INDEX('Leon-Manatee'!$H7:$S12,,MATCH(H$6,'Leon-Manatee'!$H6:$S6,0))),""))))))),0)</f>
        <v>418</v>
      </c>
      <c r="I43" s="31">
        <f>IFERROR(IF(OR(I$4="",I$5="",I$6=""),"",IF(OR(AND(I$4="Total of All Categories",I$5="Total"),AND( I$4&lt;&gt;"Total of All Categories",I$5="All Subcategories")),"",IF(AND(I$4="Total of All Categories",I$5="All Subcategories",I$6="All Types of Revenue"),'Leon-Manatee'!$S12,IF(AND(COUNTIF('Dropdown Selections'!$C:$C,"="&amp;I$4)=1,I$4&lt;&gt;"OTHER",I$5="Total"),INDEX('Leon-Manatee'!$H7:$S12,MATCH(I$4,'Leon-Manatee'!$G7:$G12,0),MATCH(I$6,'Leon-Manatee'!$H6:$S6,0)),IF(AND(COUNTIF('Dropdown Selections'!$C:$C,"="&amp;I$4)=1,I$4="OTHER",I$5="Total"),INDEX('Leon-Manatee'!$H7:$S12,MATCH("331900 - Federal Grant - Other",'Leon-Manatee'!$C7:$C12,0),MATCH(I$6,'Leon-Manatee'!$H6:$S6,0)),IF(AND(COUNTIF('Dropdown Selections'!$C:$C,"="&amp;I$4)&gt;1,OR(I$5&lt;&gt;"Total", I$5&lt;&gt;"All Subcategories"),I$4=INDEX('Dropdown Selections'!$C:$D,MATCH(I$5,'Dropdown Selections'!$D:$D,0),1)),INDEX('Leon-Manatee'!$H7:$S12,MATCH("*"&amp;I$5&amp;"*",'Leon-Manatee'!$C7:$C12,0),MATCH(I$6,'Leon-Manatee'!$H6:$S6,0)),IF(OR(AND(COUNTIF('Dropdown Selections'!$C:$C,"="&amp;I$4)&gt;1,I$5="Total"),AND(I$4="Total of All Categories",I$5="All Subcategories")),SUMIF('Leon-Manatee'!$G7:$G12,"="&amp;I$4,INDEX('Leon-Manatee'!$H7:$S12,,MATCH(I$6,'Leon-Manatee'!$H6:$S6,0))),""))))))),0)</f>
        <v>375341</v>
      </c>
      <c r="J43" s="31">
        <f>IFERROR(IF(OR(J$4="",J$5="",J$6=""),"",IF(OR(AND(J$4="Total of All Categories",J$5="Total"),AND( J$4&lt;&gt;"Total of All Categories",J$5="All Subcategories")),"",IF(AND(J$4="Total of All Categories",J$5="All Subcategories",J$6="All Types of Revenue"),'Leon-Manatee'!$S12,IF(AND(COUNTIF('Dropdown Selections'!$C:$C,"="&amp;J$4)=1,J$4&lt;&gt;"OTHER",J$5="Total"),INDEX('Leon-Manatee'!$H7:$S12,MATCH(J$4,'Leon-Manatee'!$G7:$G12,0),MATCH(J$6,'Leon-Manatee'!$H6:$S6,0)),IF(AND(COUNTIF('Dropdown Selections'!$C:$C,"="&amp;J$4)=1,J$4="OTHER",J$5="Total"),INDEX('Leon-Manatee'!$H7:$S12,MATCH("331900 - Federal Grant - Other",'Leon-Manatee'!$C7:$C12,0),MATCH(J$6,'Leon-Manatee'!$H6:$S6,0)),IF(AND(COUNTIF('Dropdown Selections'!$C:$C,"="&amp;J$4)&gt;1,OR(J$5&lt;&gt;"Total", J$5&lt;&gt;"All Subcategories"),J$4=INDEX('Dropdown Selections'!$C:$D,MATCH(J$5,'Dropdown Selections'!$D:$D,0),1)),INDEX('Leon-Manatee'!$H7:$S12,MATCH("*"&amp;J$5&amp;"*",'Leon-Manatee'!$C7:$C12,0),MATCH(J$6,'Leon-Manatee'!$H6:$S6,0)),IF(OR(AND(COUNTIF('Dropdown Selections'!$C:$C,"="&amp;J$4)&gt;1,J$5="Total"),AND(J$4="Total of All Categories",J$5="All Subcategories")),SUMIF('Leon-Manatee'!$G7:$G12,"="&amp;J$4,INDEX('Leon-Manatee'!$H7:$S12,,MATCH(J$6,'Leon-Manatee'!$H6:$S6,0))),""))))))),0)</f>
        <v>0</v>
      </c>
      <c r="K43" s="31">
        <f>IFERROR(IF(OR(K$4="",K$5="",K$6=""),"",IF(OR(AND(K$4="Total of All Categories",K$5="Total"),AND( K$4&lt;&gt;"Total of All Categories",K$5="All Subcategories")),"",IF(AND(K$4="Total of All Categories",K$5="All Subcategories",K$6="All Types of Revenue"),'Leon-Manatee'!$S12,IF(AND(COUNTIF('Dropdown Selections'!$C:$C,"="&amp;K$4)=1,K$4&lt;&gt;"OTHER",K$5="Total"),INDEX('Leon-Manatee'!$H7:$S12,MATCH(K$4,'Leon-Manatee'!$G7:$G12,0),MATCH(K$6,'Leon-Manatee'!$H6:$S6,0)),IF(AND(COUNTIF('Dropdown Selections'!$C:$C,"="&amp;K$4)=1,K$4="OTHER",K$5="Total"),INDEX('Leon-Manatee'!$H7:$S12,MATCH("331900 - Federal Grant - Other",'Leon-Manatee'!$C7:$C12,0),MATCH(K$6,'Leon-Manatee'!$H6:$S6,0)),IF(AND(COUNTIF('Dropdown Selections'!$C:$C,"="&amp;K$4)&gt;1,OR(K$5&lt;&gt;"Total", K$5&lt;&gt;"All Subcategories"),K$4=INDEX('Dropdown Selections'!$C:$D,MATCH(K$5,'Dropdown Selections'!$D:$D,0),1)),INDEX('Leon-Manatee'!$H7:$S12,MATCH("*"&amp;K$5&amp;"*",'Leon-Manatee'!$C7:$C12,0),MATCH(K$6,'Leon-Manatee'!$H6:$S6,0)),IF(OR(AND(COUNTIF('Dropdown Selections'!$C:$C,"="&amp;K$4)&gt;1,K$5="Total"),AND(K$4="Total of All Categories",K$5="All Subcategories")),SUMIF('Leon-Manatee'!$G7:$G12,"="&amp;K$4,INDEX('Leon-Manatee'!$H7:$S12,,MATCH(K$6,'Leon-Manatee'!$H6:$S6,0))),""))))))),0)</f>
        <v>0</v>
      </c>
      <c r="L43" s="31">
        <f>IFERROR(IF(OR(L$4="",L$5="",L$6=""),"",IF(OR(AND(L$4="Total of All Categories",L$5="Total"),AND( L$4&lt;&gt;"Total of All Categories",L$5="All Subcategories")),"",IF(AND(L$4="Total of All Categories",L$5="All Subcategories",L$6="All Types of Revenue"),'Leon-Manatee'!$S12,IF(AND(COUNTIF('Dropdown Selections'!$C:$C,"="&amp;L$4)=1,L$4&lt;&gt;"OTHER",L$5="Total"),INDEX('Leon-Manatee'!$H7:$S12,MATCH(L$4,'Leon-Manatee'!$G7:$G12,0),MATCH(L$6,'Leon-Manatee'!$H6:$S6,0)),IF(AND(COUNTIF('Dropdown Selections'!$C:$C,"="&amp;L$4)=1,L$4="OTHER",L$5="Total"),INDEX('Leon-Manatee'!$H7:$S12,MATCH("331900 - Federal Grant - Other",'Leon-Manatee'!$C7:$C12,0),MATCH(L$6,'Leon-Manatee'!$H6:$S6,0)),IF(AND(COUNTIF('Dropdown Selections'!$C:$C,"="&amp;L$4)&gt;1,OR(L$5&lt;&gt;"Total", L$5&lt;&gt;"All Subcategories"),L$4=INDEX('Dropdown Selections'!$C:$D,MATCH(L$5,'Dropdown Selections'!$D:$D,0),1)),INDEX('Leon-Manatee'!$H7:$S12,MATCH("*"&amp;L$5&amp;"*",'Leon-Manatee'!$C7:$C12,0),MATCH(L$6,'Leon-Manatee'!$H6:$S6,0)),IF(OR(AND(COUNTIF('Dropdown Selections'!$C:$C,"="&amp;L$4)&gt;1,L$5="Total"),AND(L$4="Total of All Categories",L$5="All Subcategories")),SUMIF('Leon-Manatee'!$G7:$G12,"="&amp;L$4,INDEX('Leon-Manatee'!$H7:$S12,,MATCH(L$6,'Leon-Manatee'!$H6:$S6,0))),""))))))),0)</f>
        <v>0</v>
      </c>
    </row>
    <row r="44" spans="2:12" s="29" customFormat="1" ht="15.75" x14ac:dyDescent="0.25">
      <c r="B44" s="32" t="s">
        <v>143</v>
      </c>
      <c r="C44" s="31">
        <f>IFERROR(IF(OR(C$4="",C$5="",C$6=""),"",IF(OR(AND(C$4="Total of All Categories",C$5="Total"),AND( C$4&lt;&gt;"Total of All Categories",C$5="All Subcategories")),"",IF(AND(C$4="Total of All Categories",C$5="All Subcategories",C$6="All Types of Revenue"),'Leon-Manatee'!$S19,IF(AND(COUNTIF('Dropdown Selections'!$C:$C,"="&amp;C$4)=1,C$4&lt;&gt;"OTHER",C$5="Total"),INDEX('Leon-Manatee'!$H15:$S19,MATCH(C$4,'Leon-Manatee'!$G15:$G19,0),MATCH(C$6,'Leon-Manatee'!$H14:$S14,0)),IF(AND(COUNTIF('Dropdown Selections'!$C:$C,"="&amp;C$4)=1,C$4="OTHER",C$5="Total"),INDEX('Leon-Manatee'!$H15:$S19,MATCH("331900 - Federal Grant - Other",'Leon-Manatee'!$C15:$C19,0),MATCH(C$6,'Leon-Manatee'!$H14:$S14,0)),IF(AND(COUNTIF('Dropdown Selections'!$C:$C,"="&amp;C$4)&gt;1,OR(C$5&lt;&gt;"Total", C$5&lt;&gt;"All Subcategories"),C$4=INDEX('Dropdown Selections'!$C:$D,MATCH(C$5,'Dropdown Selections'!$D:$D,0),1)),INDEX('Leon-Manatee'!$H15:$S19,MATCH("*"&amp;C$5&amp;"*",'Leon-Manatee'!$C15:$C19,0),MATCH(C$6,'Leon-Manatee'!$H14:$S14,0)),IF(OR(AND(COUNTIF('Dropdown Selections'!$C:$C,"="&amp;C$4)&gt;1,C$5="Total"),AND(C$4="Total of All Categories",C$5="All Subcategories")),SUMIF('Leon-Manatee'!$G15:$G19,"="&amp;C$4,INDEX('Leon-Manatee'!$H15:$S19,,MATCH(C$6,'Leon-Manatee'!$H14:$S14,0))),""))))))),0)</f>
        <v>474854</v>
      </c>
      <c r="D44" s="31">
        <f>IFERROR(IF(OR(D$4="",D$5="",D$6=""),"",IF(OR(AND(D$4="Total of All Categories",D$5="Total"),AND( D$4&lt;&gt;"Total of All Categories",D$5="All Subcategories")),"",IF(AND(D$4="Total of All Categories",D$5="All Subcategories",D$6="All Types of Revenue"),'Leon-Manatee'!$S19,IF(AND(COUNTIF('Dropdown Selections'!$C:$C,"="&amp;D$4)=1,D$4&lt;&gt;"OTHER",D$5="Total"),INDEX('Leon-Manatee'!$H15:$S19,MATCH(D$4,'Leon-Manatee'!$G15:$G19,0),MATCH(D$6,'Leon-Manatee'!$H14:$S14,0)),IF(AND(COUNTIF('Dropdown Selections'!$C:$C,"="&amp;D$4)=1,D$4="OTHER",D$5="Total"),INDEX('Leon-Manatee'!$H15:$S19,MATCH("331900 - Federal Grant - Other",'Leon-Manatee'!$C15:$C19,0),MATCH(D$6,'Leon-Manatee'!$H14:$S14,0)),IF(AND(COUNTIF('Dropdown Selections'!$C:$C,"="&amp;D$4)&gt;1,OR(D$5&lt;&gt;"Total", D$5&lt;&gt;"All Subcategories"),D$4=INDEX('Dropdown Selections'!$C:$D,MATCH(D$5,'Dropdown Selections'!$D:$D,0),1)),INDEX('Leon-Manatee'!$H15:$S19,MATCH("*"&amp;D$5&amp;"*",'Leon-Manatee'!$C15:$C19,0),MATCH(D$6,'Leon-Manatee'!$H14:$S14,0)),IF(OR(AND(COUNTIF('Dropdown Selections'!$C:$C,"="&amp;D$4)&gt;1,D$5="Total"),AND(D$4="Total of All Categories",D$5="All Subcategories")),SUMIF('Leon-Manatee'!$G15:$G19,"="&amp;D$4,INDEX('Leon-Manatee'!$H15:$S19,,MATCH(D$6,'Leon-Manatee'!$H14:$S14,0))),""))))))),0)</f>
        <v>0</v>
      </c>
      <c r="E44" s="31">
        <f>IFERROR(IF(OR(E$4="",E$5="",E$6=""),"",IF(OR(AND(E$4="Total of All Categories",E$5="Total"),AND( E$4&lt;&gt;"Total of All Categories",E$5="All Subcategories")),"",IF(AND(E$4="Total of All Categories",E$5="All Subcategories",E$6="All Types of Revenue"),'Leon-Manatee'!$S19,IF(AND(COUNTIF('Dropdown Selections'!$C:$C,"="&amp;E$4)=1,E$4&lt;&gt;"OTHER",E$5="Total"),INDEX('Leon-Manatee'!$H15:$S19,MATCH(E$4,'Leon-Manatee'!$G15:$G19,0),MATCH(E$6,'Leon-Manatee'!$H14:$S14,0)),IF(AND(COUNTIF('Dropdown Selections'!$C:$C,"="&amp;E$4)=1,E$4="OTHER",E$5="Total"),INDEX('Leon-Manatee'!$H15:$S19,MATCH("331900 - Federal Grant - Other",'Leon-Manatee'!$C15:$C19,0),MATCH(E$6,'Leon-Manatee'!$H14:$S14,0)),IF(AND(COUNTIF('Dropdown Selections'!$C:$C,"="&amp;E$4)&gt;1,OR(E$5&lt;&gt;"Total", E$5&lt;&gt;"All Subcategories"),E$4=INDEX('Dropdown Selections'!$C:$D,MATCH(E$5,'Dropdown Selections'!$D:$D,0),1)),INDEX('Leon-Manatee'!$H15:$S19,MATCH("*"&amp;E$5&amp;"*",'Leon-Manatee'!$C15:$C19,0),MATCH(E$6,'Leon-Manatee'!$H14:$S14,0)),IF(OR(AND(COUNTIF('Dropdown Selections'!$C:$C,"="&amp;E$4)&gt;1,E$5="Total"),AND(E$4="Total of All Categories",E$5="All Subcategories")),SUMIF('Leon-Manatee'!$G15:$G19,"="&amp;E$4,INDEX('Leon-Manatee'!$H15:$S19,,MATCH(E$6,'Leon-Manatee'!$H14:$S14,0))),""))))))),0)</f>
        <v>181845</v>
      </c>
      <c r="F44" s="31">
        <f>IFERROR(IF(OR(F$4="",F$5="",F$6=""),"",IF(OR(AND(F$4="Total of All Categories",F$5="Total"),AND( F$4&lt;&gt;"Total of All Categories",F$5="All Subcategories")),"",IF(AND(F$4="Total of All Categories",F$5="All Subcategories",F$6="All Types of Revenue"),'Leon-Manatee'!$S19,IF(AND(COUNTIF('Dropdown Selections'!$C:$C,"="&amp;F$4)=1,F$4&lt;&gt;"OTHER",F$5="Total"),INDEX('Leon-Manatee'!$H15:$S19,MATCH(F$4,'Leon-Manatee'!$G15:$G19,0),MATCH(F$6,'Leon-Manatee'!$H14:$S14,0)),IF(AND(COUNTIF('Dropdown Selections'!$C:$C,"="&amp;F$4)=1,F$4="OTHER",F$5="Total"),INDEX('Leon-Manatee'!$H15:$S19,MATCH("331900 - Federal Grant - Other",'Leon-Manatee'!$C15:$C19,0),MATCH(F$6,'Leon-Manatee'!$H14:$S14,0)),IF(AND(COUNTIF('Dropdown Selections'!$C:$C,"="&amp;F$4)&gt;1,OR(F$5&lt;&gt;"Total", F$5&lt;&gt;"All Subcategories"),F$4=INDEX('Dropdown Selections'!$C:$D,MATCH(F$5,'Dropdown Selections'!$D:$D,0),1)),INDEX('Leon-Manatee'!$H15:$S19,MATCH("*"&amp;F$5&amp;"*",'Leon-Manatee'!$C15:$C19,0),MATCH(F$6,'Leon-Manatee'!$H14:$S14,0)),IF(OR(AND(COUNTIF('Dropdown Selections'!$C:$C,"="&amp;F$4)&gt;1,F$5="Total"),AND(F$4="Total of All Categories",F$5="All Subcategories")),SUMIF('Leon-Manatee'!$G15:$G19,"="&amp;F$4,INDEX('Leon-Manatee'!$H15:$S19,,MATCH(F$6,'Leon-Manatee'!$H14:$S14,0))),""))))))),0)</f>
        <v>0</v>
      </c>
      <c r="G44" s="31">
        <f>IFERROR(IF(OR(G$4="",G$5="",G$6=""),"",IF(OR(AND(G$4="Total of All Categories",G$5="Total"),AND( G$4&lt;&gt;"Total of All Categories",G$5="All Subcategories")),"",IF(AND(G$4="Total of All Categories",G$5="All Subcategories",G$6="All Types of Revenue"),'Leon-Manatee'!$S19,IF(AND(COUNTIF('Dropdown Selections'!$C:$C,"="&amp;G$4)=1,G$4&lt;&gt;"OTHER",G$5="Total"),INDEX('Leon-Manatee'!$H15:$S19,MATCH(G$4,'Leon-Manatee'!$G15:$G19,0),MATCH(G$6,'Leon-Manatee'!$H14:$S14,0)),IF(AND(COUNTIF('Dropdown Selections'!$C:$C,"="&amp;G$4)=1,G$4="OTHER",G$5="Total"),INDEX('Leon-Manatee'!$H15:$S19,MATCH("331900 - Federal Grant - Other",'Leon-Manatee'!$C15:$C19,0),MATCH(G$6,'Leon-Manatee'!$H14:$S14,0)),IF(AND(COUNTIF('Dropdown Selections'!$C:$C,"="&amp;G$4)&gt;1,OR(G$5&lt;&gt;"Total", G$5&lt;&gt;"All Subcategories"),G$4=INDEX('Dropdown Selections'!$C:$D,MATCH(G$5,'Dropdown Selections'!$D:$D,0),1)),INDEX('Leon-Manatee'!$H15:$S19,MATCH("*"&amp;G$5&amp;"*",'Leon-Manatee'!$C15:$C19,0),MATCH(G$6,'Leon-Manatee'!$H14:$S14,0)),IF(OR(AND(COUNTIF('Dropdown Selections'!$C:$C,"="&amp;G$4)&gt;1,G$5="Total"),AND(G$4="Total of All Categories",G$5="All Subcategories")),SUMIF('Leon-Manatee'!$G15:$G19,"="&amp;G$4,INDEX('Leon-Manatee'!$H15:$S19,,MATCH(G$6,'Leon-Manatee'!$H14:$S14,0))),""))))))),0)</f>
        <v>240774</v>
      </c>
      <c r="H44" s="31">
        <f>IFERROR(IF(OR(H$4="",H$5="",H$6=""),"",IF(OR(AND(H$4="Total of All Categories",H$5="Total"),AND( H$4&lt;&gt;"Total of All Categories",H$5="All Subcategories")),"",IF(AND(H$4="Total of All Categories",H$5="All Subcategories",H$6="All Types of Revenue"),'Leon-Manatee'!$S19,IF(AND(COUNTIF('Dropdown Selections'!$C:$C,"="&amp;H$4)=1,H$4&lt;&gt;"OTHER",H$5="Total"),INDEX('Leon-Manatee'!$H15:$S19,MATCH(H$4,'Leon-Manatee'!$G15:$G19,0),MATCH(H$6,'Leon-Manatee'!$H14:$S14,0)),IF(AND(COUNTIF('Dropdown Selections'!$C:$C,"="&amp;H$4)=1,H$4="OTHER",H$5="Total"),INDEX('Leon-Manatee'!$H15:$S19,MATCH("331900 - Federal Grant - Other",'Leon-Manatee'!$C15:$C19,0),MATCH(H$6,'Leon-Manatee'!$H14:$S14,0)),IF(AND(COUNTIF('Dropdown Selections'!$C:$C,"="&amp;H$4)&gt;1,OR(H$5&lt;&gt;"Total", H$5&lt;&gt;"All Subcategories"),H$4=INDEX('Dropdown Selections'!$C:$D,MATCH(H$5,'Dropdown Selections'!$D:$D,0),1)),INDEX('Leon-Manatee'!$H15:$S19,MATCH("*"&amp;H$5&amp;"*",'Leon-Manatee'!$C15:$C19,0),MATCH(H$6,'Leon-Manatee'!$H14:$S14,0)),IF(OR(AND(COUNTIF('Dropdown Selections'!$C:$C,"="&amp;H$4)&gt;1,H$5="Total"),AND(H$4="Total of All Categories",H$5="All Subcategories")),SUMIF('Leon-Manatee'!$G15:$G19,"="&amp;H$4,INDEX('Leon-Manatee'!$H15:$S19,,MATCH(H$6,'Leon-Manatee'!$H14:$S14,0))),""))))))),0)</f>
        <v>0</v>
      </c>
      <c r="I44" s="31">
        <f>IFERROR(IF(OR(I$4="",I$5="",I$6=""),"",IF(OR(AND(I$4="Total of All Categories",I$5="Total"),AND( I$4&lt;&gt;"Total of All Categories",I$5="All Subcategories")),"",IF(AND(I$4="Total of All Categories",I$5="All Subcategories",I$6="All Types of Revenue"),'Leon-Manatee'!$S19,IF(AND(COUNTIF('Dropdown Selections'!$C:$C,"="&amp;I$4)=1,I$4&lt;&gt;"OTHER",I$5="Total"),INDEX('Leon-Manatee'!$H15:$S19,MATCH(I$4,'Leon-Manatee'!$G15:$G19,0),MATCH(I$6,'Leon-Manatee'!$H14:$S14,0)),IF(AND(COUNTIF('Dropdown Selections'!$C:$C,"="&amp;I$4)=1,I$4="OTHER",I$5="Total"),INDEX('Leon-Manatee'!$H15:$S19,MATCH("331900 - Federal Grant - Other",'Leon-Manatee'!$C15:$C19,0),MATCH(I$6,'Leon-Manatee'!$H14:$S14,0)),IF(AND(COUNTIF('Dropdown Selections'!$C:$C,"="&amp;I$4)&gt;1,OR(I$5&lt;&gt;"Total", I$5&lt;&gt;"All Subcategories"),I$4=INDEX('Dropdown Selections'!$C:$D,MATCH(I$5,'Dropdown Selections'!$D:$D,0),1)),INDEX('Leon-Manatee'!$H15:$S19,MATCH("*"&amp;I$5&amp;"*",'Leon-Manatee'!$C15:$C19,0),MATCH(I$6,'Leon-Manatee'!$H14:$S14,0)),IF(OR(AND(COUNTIF('Dropdown Selections'!$C:$C,"="&amp;I$4)&gt;1,I$5="Total"),AND(I$4="Total of All Categories",I$5="All Subcategories")),SUMIF('Leon-Manatee'!$G15:$G19,"="&amp;I$4,INDEX('Leon-Manatee'!$H15:$S19,,MATCH(I$6,'Leon-Manatee'!$H14:$S14,0))),""))))))),0)</f>
        <v>52235</v>
      </c>
      <c r="J44" s="31">
        <f>IFERROR(IF(OR(J$4="",J$5="",J$6=""),"",IF(OR(AND(J$4="Total of All Categories",J$5="Total"),AND( J$4&lt;&gt;"Total of All Categories",J$5="All Subcategories")),"",IF(AND(J$4="Total of All Categories",J$5="All Subcategories",J$6="All Types of Revenue"),'Leon-Manatee'!$S19,IF(AND(COUNTIF('Dropdown Selections'!$C:$C,"="&amp;J$4)=1,J$4&lt;&gt;"OTHER",J$5="Total"),INDEX('Leon-Manatee'!$H15:$S19,MATCH(J$4,'Leon-Manatee'!$G15:$G19,0),MATCH(J$6,'Leon-Manatee'!$H14:$S14,0)),IF(AND(COUNTIF('Dropdown Selections'!$C:$C,"="&amp;J$4)=1,J$4="OTHER",J$5="Total"),INDEX('Leon-Manatee'!$H15:$S19,MATCH("331900 - Federal Grant - Other",'Leon-Manatee'!$C15:$C19,0),MATCH(J$6,'Leon-Manatee'!$H14:$S14,0)),IF(AND(COUNTIF('Dropdown Selections'!$C:$C,"="&amp;J$4)&gt;1,OR(J$5&lt;&gt;"Total", J$5&lt;&gt;"All Subcategories"),J$4=INDEX('Dropdown Selections'!$C:$D,MATCH(J$5,'Dropdown Selections'!$D:$D,0),1)),INDEX('Leon-Manatee'!$H15:$S19,MATCH("*"&amp;J$5&amp;"*",'Leon-Manatee'!$C15:$C19,0),MATCH(J$6,'Leon-Manatee'!$H14:$S14,0)),IF(OR(AND(COUNTIF('Dropdown Selections'!$C:$C,"="&amp;J$4)&gt;1,J$5="Total"),AND(J$4="Total of All Categories",J$5="All Subcategories")),SUMIF('Leon-Manatee'!$G15:$G19,"="&amp;J$4,INDEX('Leon-Manatee'!$H15:$S19,,MATCH(J$6,'Leon-Manatee'!$H14:$S14,0))),""))))))),0)</f>
        <v>0</v>
      </c>
      <c r="K44" s="31">
        <f>IFERROR(IF(OR(K$4="",K$5="",K$6=""),"",IF(OR(AND(K$4="Total of All Categories",K$5="Total"),AND( K$4&lt;&gt;"Total of All Categories",K$5="All Subcategories")),"",IF(AND(K$4="Total of All Categories",K$5="All Subcategories",K$6="All Types of Revenue"),'Leon-Manatee'!$S19,IF(AND(COUNTIF('Dropdown Selections'!$C:$C,"="&amp;K$4)=1,K$4&lt;&gt;"OTHER",K$5="Total"),INDEX('Leon-Manatee'!$H15:$S19,MATCH(K$4,'Leon-Manatee'!$G15:$G19,0),MATCH(K$6,'Leon-Manatee'!$H14:$S14,0)),IF(AND(COUNTIF('Dropdown Selections'!$C:$C,"="&amp;K$4)=1,K$4="OTHER",K$5="Total"),INDEX('Leon-Manatee'!$H15:$S19,MATCH("331900 - Federal Grant - Other",'Leon-Manatee'!$C15:$C19,0),MATCH(K$6,'Leon-Manatee'!$H14:$S14,0)),IF(AND(COUNTIF('Dropdown Selections'!$C:$C,"="&amp;K$4)&gt;1,OR(K$5&lt;&gt;"Total", K$5&lt;&gt;"All Subcategories"),K$4=INDEX('Dropdown Selections'!$C:$D,MATCH(K$5,'Dropdown Selections'!$D:$D,0),1)),INDEX('Leon-Manatee'!$H15:$S19,MATCH("*"&amp;K$5&amp;"*",'Leon-Manatee'!$C15:$C19,0),MATCH(K$6,'Leon-Manatee'!$H14:$S14,0)),IF(OR(AND(COUNTIF('Dropdown Selections'!$C:$C,"="&amp;K$4)&gt;1,K$5="Total"),AND(K$4="Total of All Categories",K$5="All Subcategories")),SUMIF('Leon-Manatee'!$G15:$G19,"="&amp;K$4,INDEX('Leon-Manatee'!$H15:$S19,,MATCH(K$6,'Leon-Manatee'!$H14:$S14,0))),""))))))),0)</f>
        <v>0</v>
      </c>
      <c r="L44" s="31">
        <f>IFERROR(IF(OR(L$4="",L$5="",L$6=""),"",IF(OR(AND(L$4="Total of All Categories",L$5="Total"),AND( L$4&lt;&gt;"Total of All Categories",L$5="All Subcategories")),"",IF(AND(L$4="Total of All Categories",L$5="All Subcategories",L$6="All Types of Revenue"),'Leon-Manatee'!$S19,IF(AND(COUNTIF('Dropdown Selections'!$C:$C,"="&amp;L$4)=1,L$4&lt;&gt;"OTHER",L$5="Total"),INDEX('Leon-Manatee'!$H15:$S19,MATCH(L$4,'Leon-Manatee'!$G15:$G19,0),MATCH(L$6,'Leon-Manatee'!$H14:$S14,0)),IF(AND(COUNTIF('Dropdown Selections'!$C:$C,"="&amp;L$4)=1,L$4="OTHER",L$5="Total"),INDEX('Leon-Manatee'!$H15:$S19,MATCH("331900 - Federal Grant - Other",'Leon-Manatee'!$C15:$C19,0),MATCH(L$6,'Leon-Manatee'!$H14:$S14,0)),IF(AND(COUNTIF('Dropdown Selections'!$C:$C,"="&amp;L$4)&gt;1,OR(L$5&lt;&gt;"Total", L$5&lt;&gt;"All Subcategories"),L$4=INDEX('Dropdown Selections'!$C:$D,MATCH(L$5,'Dropdown Selections'!$D:$D,0),1)),INDEX('Leon-Manatee'!$H15:$S19,MATCH("*"&amp;L$5&amp;"*",'Leon-Manatee'!$C15:$C19,0),MATCH(L$6,'Leon-Manatee'!$H14:$S14,0)),IF(OR(AND(COUNTIF('Dropdown Selections'!$C:$C,"="&amp;L$4)&gt;1,L$5="Total"),AND(L$4="Total of All Categories",L$5="All Subcategories")),SUMIF('Leon-Manatee'!$G15:$G19,"="&amp;L$4,INDEX('Leon-Manatee'!$H15:$S19,,MATCH(L$6,'Leon-Manatee'!$H14:$S14,0))),""))))))),0)</f>
        <v>0</v>
      </c>
    </row>
    <row r="45" spans="2:12" s="29" customFormat="1" ht="15.75" x14ac:dyDescent="0.25">
      <c r="B45" s="32" t="s">
        <v>144</v>
      </c>
      <c r="C45" s="31">
        <f>IFERROR(IF(OR(C$4="",C$5="",C$6=""),"",IF(OR(AND(C$4="Total of All Categories",C$5="Total"),AND( C$4&lt;&gt;"Total of All Categories",C$5="All Subcategories")),"",IF(AND(C$4="Total of All Categories",C$5="All Subcategories",C$6="All Types of Revenue"),'Leon-Manatee'!$S24,IF(AND(COUNTIF('Dropdown Selections'!$C:$C,"="&amp;C$4)=1,C$4&lt;&gt;"OTHER",C$5="Total"),INDEX('Leon-Manatee'!$H22:$S24,MATCH(C$4,'Leon-Manatee'!$G22:$G24,0),MATCH(C$6,'Leon-Manatee'!$H21:$S21,0)),IF(AND(COUNTIF('Dropdown Selections'!$C:$C,"="&amp;C$4)=1,C$4="OTHER",C$5="Total"),INDEX('Leon-Manatee'!$H22:$S24,MATCH("331900 - Federal Grant - Other",'Leon-Manatee'!$C22:$C24,0),MATCH(C$6,'Leon-Manatee'!$H21:$S21,0)),IF(AND(COUNTIF('Dropdown Selections'!$C:$C,"="&amp;C$4)&gt;1,OR(C$5&lt;&gt;"Total", C$5&lt;&gt;"All Subcategories"),C$4=INDEX('Dropdown Selections'!$C:$D,MATCH(C$5,'Dropdown Selections'!$D:$D,0),1)),INDEX('Leon-Manatee'!$H22:$S24,MATCH("*"&amp;C$5&amp;"*",'Leon-Manatee'!$C22:$C24,0),MATCH(C$6,'Leon-Manatee'!$H21:$S21,0)),IF(OR(AND(COUNTIF('Dropdown Selections'!$C:$C,"="&amp;C$4)&gt;1,C$5="Total"),AND(C$4="Total of All Categories",C$5="All Subcategories")),SUMIF('Leon-Manatee'!$G22:$G24,"="&amp;C$4,INDEX('Leon-Manatee'!$H22:$S24,,MATCH(C$6,'Leon-Manatee'!$H21:$S21,0))),""))))))),0)</f>
        <v>108003</v>
      </c>
      <c r="D45" s="31">
        <f>IFERROR(IF(OR(D$4="",D$5="",D$6=""),"",IF(OR(AND(D$4="Total of All Categories",D$5="Total"),AND( D$4&lt;&gt;"Total of All Categories",D$5="All Subcategories")),"",IF(AND(D$4="Total of All Categories",D$5="All Subcategories",D$6="All Types of Revenue"),'Leon-Manatee'!$S24,IF(AND(COUNTIF('Dropdown Selections'!$C:$C,"="&amp;D$4)=1,D$4&lt;&gt;"OTHER",D$5="Total"),INDEX('Leon-Manatee'!$H22:$S24,MATCH(D$4,'Leon-Manatee'!$G22:$G24,0),MATCH(D$6,'Leon-Manatee'!$H21:$S21,0)),IF(AND(COUNTIF('Dropdown Selections'!$C:$C,"="&amp;D$4)=1,D$4="OTHER",D$5="Total"),INDEX('Leon-Manatee'!$H22:$S24,MATCH("331900 - Federal Grant - Other",'Leon-Manatee'!$C22:$C24,0),MATCH(D$6,'Leon-Manatee'!$H21:$S21,0)),IF(AND(COUNTIF('Dropdown Selections'!$C:$C,"="&amp;D$4)&gt;1,OR(D$5&lt;&gt;"Total", D$5&lt;&gt;"All Subcategories"),D$4=INDEX('Dropdown Selections'!$C:$D,MATCH(D$5,'Dropdown Selections'!$D:$D,0),1)),INDEX('Leon-Manatee'!$H22:$S24,MATCH("*"&amp;D$5&amp;"*",'Leon-Manatee'!$C22:$C24,0),MATCH(D$6,'Leon-Manatee'!$H21:$S21,0)),IF(OR(AND(COUNTIF('Dropdown Selections'!$C:$C,"="&amp;D$4)&gt;1,D$5="Total"),AND(D$4="Total of All Categories",D$5="All Subcategories")),SUMIF('Leon-Manatee'!$G22:$G24,"="&amp;D$4,INDEX('Leon-Manatee'!$H22:$S24,,MATCH(D$6,'Leon-Manatee'!$H21:$S21,0))),""))))))),0)</f>
        <v>0</v>
      </c>
      <c r="E45" s="31">
        <f>IFERROR(IF(OR(E$4="",E$5="",E$6=""),"",IF(OR(AND(E$4="Total of All Categories",E$5="Total"),AND( E$4&lt;&gt;"Total of All Categories",E$5="All Subcategories")),"",IF(AND(E$4="Total of All Categories",E$5="All Subcategories",E$6="All Types of Revenue"),'Leon-Manatee'!$S24,IF(AND(COUNTIF('Dropdown Selections'!$C:$C,"="&amp;E$4)=1,E$4&lt;&gt;"OTHER",E$5="Total"),INDEX('Leon-Manatee'!$H22:$S24,MATCH(E$4,'Leon-Manatee'!$G22:$G24,0),MATCH(E$6,'Leon-Manatee'!$H21:$S21,0)),IF(AND(COUNTIF('Dropdown Selections'!$C:$C,"="&amp;E$4)=1,E$4="OTHER",E$5="Total"),INDEX('Leon-Manatee'!$H22:$S24,MATCH("331900 - Federal Grant - Other",'Leon-Manatee'!$C22:$C24,0),MATCH(E$6,'Leon-Manatee'!$H21:$S21,0)),IF(AND(COUNTIF('Dropdown Selections'!$C:$C,"="&amp;E$4)&gt;1,OR(E$5&lt;&gt;"Total", E$5&lt;&gt;"All Subcategories"),E$4=INDEX('Dropdown Selections'!$C:$D,MATCH(E$5,'Dropdown Selections'!$D:$D,0),1)),INDEX('Leon-Manatee'!$H22:$S24,MATCH("*"&amp;E$5&amp;"*",'Leon-Manatee'!$C22:$C24,0),MATCH(E$6,'Leon-Manatee'!$H21:$S21,0)),IF(OR(AND(COUNTIF('Dropdown Selections'!$C:$C,"="&amp;E$4)&gt;1,E$5="Total"),AND(E$4="Total of All Categories",E$5="All Subcategories")),SUMIF('Leon-Manatee'!$G22:$G24,"="&amp;E$4,INDEX('Leon-Manatee'!$H22:$S24,,MATCH(E$6,'Leon-Manatee'!$H21:$S21,0))),""))))))),0)</f>
        <v>62293</v>
      </c>
      <c r="F45" s="31">
        <f>IFERROR(IF(OR(F$4="",F$5="",F$6=""),"",IF(OR(AND(F$4="Total of All Categories",F$5="Total"),AND( F$4&lt;&gt;"Total of All Categories",F$5="All Subcategories")),"",IF(AND(F$4="Total of All Categories",F$5="All Subcategories",F$6="All Types of Revenue"),'Leon-Manatee'!$S24,IF(AND(COUNTIF('Dropdown Selections'!$C:$C,"="&amp;F$4)=1,F$4&lt;&gt;"OTHER",F$5="Total"),INDEX('Leon-Manatee'!$H22:$S24,MATCH(F$4,'Leon-Manatee'!$G22:$G24,0),MATCH(F$6,'Leon-Manatee'!$H21:$S21,0)),IF(AND(COUNTIF('Dropdown Selections'!$C:$C,"="&amp;F$4)=1,F$4="OTHER",F$5="Total"),INDEX('Leon-Manatee'!$H22:$S24,MATCH("331900 - Federal Grant - Other",'Leon-Manatee'!$C22:$C24,0),MATCH(F$6,'Leon-Manatee'!$H21:$S21,0)),IF(AND(COUNTIF('Dropdown Selections'!$C:$C,"="&amp;F$4)&gt;1,OR(F$5&lt;&gt;"Total", F$5&lt;&gt;"All Subcategories"),F$4=INDEX('Dropdown Selections'!$C:$D,MATCH(F$5,'Dropdown Selections'!$D:$D,0),1)),INDEX('Leon-Manatee'!$H22:$S24,MATCH("*"&amp;F$5&amp;"*",'Leon-Manatee'!$C22:$C24,0),MATCH(F$6,'Leon-Manatee'!$H21:$S21,0)),IF(OR(AND(COUNTIF('Dropdown Selections'!$C:$C,"="&amp;F$4)&gt;1,F$5="Total"),AND(F$4="Total of All Categories",F$5="All Subcategories")),SUMIF('Leon-Manatee'!$G22:$G24,"="&amp;F$4,INDEX('Leon-Manatee'!$H22:$S24,,MATCH(F$6,'Leon-Manatee'!$H21:$S21,0))),""))))))),0)</f>
        <v>0</v>
      </c>
      <c r="G45" s="31">
        <f>IFERROR(IF(OR(G$4="",G$5="",G$6=""),"",IF(OR(AND(G$4="Total of All Categories",G$5="Total"),AND( G$4&lt;&gt;"Total of All Categories",G$5="All Subcategories")),"",IF(AND(G$4="Total of All Categories",G$5="All Subcategories",G$6="All Types of Revenue"),'Leon-Manatee'!$S24,IF(AND(COUNTIF('Dropdown Selections'!$C:$C,"="&amp;G$4)=1,G$4&lt;&gt;"OTHER",G$5="Total"),INDEX('Leon-Manatee'!$H22:$S24,MATCH(G$4,'Leon-Manatee'!$G22:$G24,0),MATCH(G$6,'Leon-Manatee'!$H21:$S21,0)),IF(AND(COUNTIF('Dropdown Selections'!$C:$C,"="&amp;G$4)=1,G$4="OTHER",G$5="Total"),INDEX('Leon-Manatee'!$H22:$S24,MATCH("331900 - Federal Grant - Other",'Leon-Manatee'!$C22:$C24,0),MATCH(G$6,'Leon-Manatee'!$H21:$S21,0)),IF(AND(COUNTIF('Dropdown Selections'!$C:$C,"="&amp;G$4)&gt;1,OR(G$5&lt;&gt;"Total", G$5&lt;&gt;"All Subcategories"),G$4=INDEX('Dropdown Selections'!$C:$D,MATCH(G$5,'Dropdown Selections'!$D:$D,0),1)),INDEX('Leon-Manatee'!$H22:$S24,MATCH("*"&amp;G$5&amp;"*",'Leon-Manatee'!$C22:$C24,0),MATCH(G$6,'Leon-Manatee'!$H21:$S21,0)),IF(OR(AND(COUNTIF('Dropdown Selections'!$C:$C,"="&amp;G$4)&gt;1,G$5="Total"),AND(G$4="Total of All Categories",G$5="All Subcategories")),SUMIF('Leon-Manatee'!$G22:$G24,"="&amp;G$4,INDEX('Leon-Manatee'!$H22:$S24,,MATCH(G$6,'Leon-Manatee'!$H21:$S21,0))),""))))))),0)</f>
        <v>0</v>
      </c>
      <c r="H45" s="31">
        <f>IFERROR(IF(OR(H$4="",H$5="",H$6=""),"",IF(OR(AND(H$4="Total of All Categories",H$5="Total"),AND( H$4&lt;&gt;"Total of All Categories",H$5="All Subcategories")),"",IF(AND(H$4="Total of All Categories",H$5="All Subcategories",H$6="All Types of Revenue"),'Leon-Manatee'!$S24,IF(AND(COUNTIF('Dropdown Selections'!$C:$C,"="&amp;H$4)=1,H$4&lt;&gt;"OTHER",H$5="Total"),INDEX('Leon-Manatee'!$H22:$S24,MATCH(H$4,'Leon-Manatee'!$G22:$G24,0),MATCH(H$6,'Leon-Manatee'!$H21:$S21,0)),IF(AND(COUNTIF('Dropdown Selections'!$C:$C,"="&amp;H$4)=1,H$4="OTHER",H$5="Total"),INDEX('Leon-Manatee'!$H22:$S24,MATCH("331900 - Federal Grant - Other",'Leon-Manatee'!$C22:$C24,0),MATCH(H$6,'Leon-Manatee'!$H21:$S21,0)),IF(AND(COUNTIF('Dropdown Selections'!$C:$C,"="&amp;H$4)&gt;1,OR(H$5&lt;&gt;"Total", H$5&lt;&gt;"All Subcategories"),H$4=INDEX('Dropdown Selections'!$C:$D,MATCH(H$5,'Dropdown Selections'!$D:$D,0),1)),INDEX('Leon-Manatee'!$H22:$S24,MATCH("*"&amp;H$5&amp;"*",'Leon-Manatee'!$C22:$C24,0),MATCH(H$6,'Leon-Manatee'!$H21:$S21,0)),IF(OR(AND(COUNTIF('Dropdown Selections'!$C:$C,"="&amp;H$4)&gt;1,H$5="Total"),AND(H$4="Total of All Categories",H$5="All Subcategories")),SUMIF('Leon-Manatee'!$G22:$G24,"="&amp;H$4,INDEX('Leon-Manatee'!$H22:$S24,,MATCH(H$6,'Leon-Manatee'!$H21:$S21,0))),""))))))),0)</f>
        <v>0</v>
      </c>
      <c r="I45" s="31">
        <f>IFERROR(IF(OR(I$4="",I$5="",I$6=""),"",IF(OR(AND(I$4="Total of All Categories",I$5="Total"),AND( I$4&lt;&gt;"Total of All Categories",I$5="All Subcategories")),"",IF(AND(I$4="Total of All Categories",I$5="All Subcategories",I$6="All Types of Revenue"),'Leon-Manatee'!$S24,IF(AND(COUNTIF('Dropdown Selections'!$C:$C,"="&amp;I$4)=1,I$4&lt;&gt;"OTHER",I$5="Total"),INDEX('Leon-Manatee'!$H22:$S24,MATCH(I$4,'Leon-Manatee'!$G22:$G24,0),MATCH(I$6,'Leon-Manatee'!$H21:$S21,0)),IF(AND(COUNTIF('Dropdown Selections'!$C:$C,"="&amp;I$4)=1,I$4="OTHER",I$5="Total"),INDEX('Leon-Manatee'!$H22:$S24,MATCH("331900 - Federal Grant - Other",'Leon-Manatee'!$C22:$C24,0),MATCH(I$6,'Leon-Manatee'!$H21:$S21,0)),IF(AND(COUNTIF('Dropdown Selections'!$C:$C,"="&amp;I$4)&gt;1,OR(I$5&lt;&gt;"Total", I$5&lt;&gt;"All Subcategories"),I$4=INDEX('Dropdown Selections'!$C:$D,MATCH(I$5,'Dropdown Selections'!$D:$D,0),1)),INDEX('Leon-Manatee'!$H22:$S24,MATCH("*"&amp;I$5&amp;"*",'Leon-Manatee'!$C22:$C24,0),MATCH(I$6,'Leon-Manatee'!$H21:$S21,0)),IF(OR(AND(COUNTIF('Dropdown Selections'!$C:$C,"="&amp;I$4)&gt;1,I$5="Total"),AND(I$4="Total of All Categories",I$5="All Subcategories")),SUMIF('Leon-Manatee'!$G22:$G24,"="&amp;I$4,INDEX('Leon-Manatee'!$H22:$S24,,MATCH(I$6,'Leon-Manatee'!$H21:$S21,0))),""))))))),0)</f>
        <v>45710</v>
      </c>
      <c r="J45" s="31">
        <f>IFERROR(IF(OR(J$4="",J$5="",J$6=""),"",IF(OR(AND(J$4="Total of All Categories",J$5="Total"),AND( J$4&lt;&gt;"Total of All Categories",J$5="All Subcategories")),"",IF(AND(J$4="Total of All Categories",J$5="All Subcategories",J$6="All Types of Revenue"),'Leon-Manatee'!$S24,IF(AND(COUNTIF('Dropdown Selections'!$C:$C,"="&amp;J$4)=1,J$4&lt;&gt;"OTHER",J$5="Total"),INDEX('Leon-Manatee'!$H22:$S24,MATCH(J$4,'Leon-Manatee'!$G22:$G24,0),MATCH(J$6,'Leon-Manatee'!$H21:$S21,0)),IF(AND(COUNTIF('Dropdown Selections'!$C:$C,"="&amp;J$4)=1,J$4="OTHER",J$5="Total"),INDEX('Leon-Manatee'!$H22:$S24,MATCH("331900 - Federal Grant - Other",'Leon-Manatee'!$C22:$C24,0),MATCH(J$6,'Leon-Manatee'!$H21:$S21,0)),IF(AND(COUNTIF('Dropdown Selections'!$C:$C,"="&amp;J$4)&gt;1,OR(J$5&lt;&gt;"Total", J$5&lt;&gt;"All Subcategories"),J$4=INDEX('Dropdown Selections'!$C:$D,MATCH(J$5,'Dropdown Selections'!$D:$D,0),1)),INDEX('Leon-Manatee'!$H22:$S24,MATCH("*"&amp;J$5&amp;"*",'Leon-Manatee'!$C22:$C24,0),MATCH(J$6,'Leon-Manatee'!$H21:$S21,0)),IF(OR(AND(COUNTIF('Dropdown Selections'!$C:$C,"="&amp;J$4)&gt;1,J$5="Total"),AND(J$4="Total of All Categories",J$5="All Subcategories")),SUMIF('Leon-Manatee'!$G22:$G24,"="&amp;J$4,INDEX('Leon-Manatee'!$H22:$S24,,MATCH(J$6,'Leon-Manatee'!$H21:$S21,0))),""))))))),0)</f>
        <v>0</v>
      </c>
      <c r="K45" s="31">
        <f>IFERROR(IF(OR(K$4="",K$5="",K$6=""),"",IF(OR(AND(K$4="Total of All Categories",K$5="Total"),AND( K$4&lt;&gt;"Total of All Categories",K$5="All Subcategories")),"",IF(AND(K$4="Total of All Categories",K$5="All Subcategories",K$6="All Types of Revenue"),'Leon-Manatee'!$S24,IF(AND(COUNTIF('Dropdown Selections'!$C:$C,"="&amp;K$4)=1,K$4&lt;&gt;"OTHER",K$5="Total"),INDEX('Leon-Manatee'!$H22:$S24,MATCH(K$4,'Leon-Manatee'!$G22:$G24,0),MATCH(K$6,'Leon-Manatee'!$H21:$S21,0)),IF(AND(COUNTIF('Dropdown Selections'!$C:$C,"="&amp;K$4)=1,K$4="OTHER",K$5="Total"),INDEX('Leon-Manatee'!$H22:$S24,MATCH("331900 - Federal Grant - Other",'Leon-Manatee'!$C22:$C24,0),MATCH(K$6,'Leon-Manatee'!$H21:$S21,0)),IF(AND(COUNTIF('Dropdown Selections'!$C:$C,"="&amp;K$4)&gt;1,OR(K$5&lt;&gt;"Total", K$5&lt;&gt;"All Subcategories"),K$4=INDEX('Dropdown Selections'!$C:$D,MATCH(K$5,'Dropdown Selections'!$D:$D,0),1)),INDEX('Leon-Manatee'!$H22:$S24,MATCH("*"&amp;K$5&amp;"*",'Leon-Manatee'!$C22:$C24,0),MATCH(K$6,'Leon-Manatee'!$H21:$S21,0)),IF(OR(AND(COUNTIF('Dropdown Selections'!$C:$C,"="&amp;K$4)&gt;1,K$5="Total"),AND(K$4="Total of All Categories",K$5="All Subcategories")),SUMIF('Leon-Manatee'!$G22:$G24,"="&amp;K$4,INDEX('Leon-Manatee'!$H22:$S24,,MATCH(K$6,'Leon-Manatee'!$H21:$S21,0))),""))))))),0)</f>
        <v>0</v>
      </c>
      <c r="L45" s="31">
        <f>IFERROR(IF(OR(L$4="",L$5="",L$6=""),"",IF(OR(AND(L$4="Total of All Categories",L$5="Total"),AND( L$4&lt;&gt;"Total of All Categories",L$5="All Subcategories")),"",IF(AND(L$4="Total of All Categories",L$5="All Subcategories",L$6="All Types of Revenue"),'Leon-Manatee'!$S24,IF(AND(COUNTIF('Dropdown Selections'!$C:$C,"="&amp;L$4)=1,L$4&lt;&gt;"OTHER",L$5="Total"),INDEX('Leon-Manatee'!$H22:$S24,MATCH(L$4,'Leon-Manatee'!$G22:$G24,0),MATCH(L$6,'Leon-Manatee'!$H21:$S21,0)),IF(AND(COUNTIF('Dropdown Selections'!$C:$C,"="&amp;L$4)=1,L$4="OTHER",L$5="Total"),INDEX('Leon-Manatee'!$H22:$S24,MATCH("331900 - Federal Grant - Other",'Leon-Manatee'!$C22:$C24,0),MATCH(L$6,'Leon-Manatee'!$H21:$S21,0)),IF(AND(COUNTIF('Dropdown Selections'!$C:$C,"="&amp;L$4)&gt;1,OR(L$5&lt;&gt;"Total", L$5&lt;&gt;"All Subcategories"),L$4=INDEX('Dropdown Selections'!$C:$D,MATCH(L$5,'Dropdown Selections'!$D:$D,0),1)),INDEX('Leon-Manatee'!$H22:$S24,MATCH("*"&amp;L$5&amp;"*",'Leon-Manatee'!$C22:$C24,0),MATCH(L$6,'Leon-Manatee'!$H21:$S21,0)),IF(OR(AND(COUNTIF('Dropdown Selections'!$C:$C,"="&amp;L$4)&gt;1,L$5="Total"),AND(L$4="Total of All Categories",L$5="All Subcategories")),SUMIF('Leon-Manatee'!$G22:$G24,"="&amp;L$4,INDEX('Leon-Manatee'!$H22:$S24,,MATCH(L$6,'Leon-Manatee'!$H21:$S21,0))),""))))))),0)</f>
        <v>0</v>
      </c>
    </row>
    <row r="46" spans="2:12" s="29" customFormat="1" ht="15.75" x14ac:dyDescent="0.25">
      <c r="B46" s="32" t="s">
        <v>145</v>
      </c>
      <c r="C46" s="31">
        <f>IFERROR(IF(OR(C$4="",C$5="",C$6=""),"",IF(OR(AND(C$4="Total of All Categories",C$5="Total"),AND( C$4&lt;&gt;"Total of All Categories",C$5="All Subcategories")),"",IF(AND(C$4="Total of All Categories",C$5="All Subcategories",C$6="All Types of Revenue"),'Leon-Manatee'!$S36,IF(AND(COUNTIF('Dropdown Selections'!$C:$C,"="&amp;C$4)=1,C$4&lt;&gt;"OTHER",C$5="Total"),INDEX('Leon-Manatee'!$H27:$S36,MATCH(C$4,'Leon-Manatee'!$G27:$G36,0),MATCH(C$6,'Leon-Manatee'!$H26:$S26,0)),IF(AND(COUNTIF('Dropdown Selections'!$C:$C,"="&amp;C$4)=1,C$4="OTHER",C$5="Total"),INDEX('Leon-Manatee'!$H27:$S36,MATCH("331900 - Federal Grant - Other",'Leon-Manatee'!$C27:$C36,0),MATCH(C$6,'Leon-Manatee'!$H26:$S26,0)),IF(AND(COUNTIF('Dropdown Selections'!$C:$C,"="&amp;C$4)&gt;1,OR(C$5&lt;&gt;"Total", C$5&lt;&gt;"All Subcategories"),C$4=INDEX('Dropdown Selections'!$C:$D,MATCH(C$5,'Dropdown Selections'!$D:$D,0),1)),INDEX('Leon-Manatee'!$H27:$S36,MATCH("*"&amp;C$5&amp;"*",'Leon-Manatee'!$C27:$C36,0),MATCH(C$6,'Leon-Manatee'!$H26:$S26,0)),IF(OR(AND(COUNTIF('Dropdown Selections'!$C:$C,"="&amp;C$4)&gt;1,C$5="Total"),AND(C$4="Total of All Categories",C$5="All Subcategories")),SUMIF('Leon-Manatee'!$G27:$G36,"="&amp;C$4,INDEX('Leon-Manatee'!$H27:$S36,,MATCH(C$6,'Leon-Manatee'!$H26:$S26,0))),""))))))),0)</f>
        <v>3751504</v>
      </c>
      <c r="D46" s="31">
        <f>IFERROR(IF(OR(D$4="",D$5="",D$6=""),"",IF(OR(AND(D$4="Total of All Categories",D$5="Total"),AND( D$4&lt;&gt;"Total of All Categories",D$5="All Subcategories")),"",IF(AND(D$4="Total of All Categories",D$5="All Subcategories",D$6="All Types of Revenue"),'Leon-Manatee'!$S36,IF(AND(COUNTIF('Dropdown Selections'!$C:$C,"="&amp;D$4)=1,D$4&lt;&gt;"OTHER",D$5="Total"),INDEX('Leon-Manatee'!$H27:$S36,MATCH(D$4,'Leon-Manatee'!$G27:$G36,0),MATCH(D$6,'Leon-Manatee'!$H26:$S26,0)),IF(AND(COUNTIF('Dropdown Selections'!$C:$C,"="&amp;D$4)=1,D$4="OTHER",D$5="Total"),INDEX('Leon-Manatee'!$H27:$S36,MATCH("331900 - Federal Grant - Other",'Leon-Manatee'!$C27:$C36,0),MATCH(D$6,'Leon-Manatee'!$H26:$S26,0)),IF(AND(COUNTIF('Dropdown Selections'!$C:$C,"="&amp;D$4)&gt;1,OR(D$5&lt;&gt;"Total", D$5&lt;&gt;"All Subcategories"),D$4=INDEX('Dropdown Selections'!$C:$D,MATCH(D$5,'Dropdown Selections'!$D:$D,0),1)),INDEX('Leon-Manatee'!$H27:$S36,MATCH("*"&amp;D$5&amp;"*",'Leon-Manatee'!$C27:$C36,0),MATCH(D$6,'Leon-Manatee'!$H26:$S26,0)),IF(OR(AND(COUNTIF('Dropdown Selections'!$C:$C,"="&amp;D$4)&gt;1,D$5="Total"),AND(D$4="Total of All Categories",D$5="All Subcategories")),SUMIF('Leon-Manatee'!$G27:$G36,"="&amp;D$4,INDEX('Leon-Manatee'!$H27:$S36,,MATCH(D$6,'Leon-Manatee'!$H26:$S26,0))),""))))))),0)</f>
        <v>0</v>
      </c>
      <c r="E46" s="31">
        <f>IFERROR(IF(OR(E$4="",E$5="",E$6=""),"",IF(OR(AND(E$4="Total of All Categories",E$5="Total"),AND( E$4&lt;&gt;"Total of All Categories",E$5="All Subcategories")),"",IF(AND(E$4="Total of All Categories",E$5="All Subcategories",E$6="All Types of Revenue"),'Leon-Manatee'!$S36,IF(AND(COUNTIF('Dropdown Selections'!$C:$C,"="&amp;E$4)=1,E$4&lt;&gt;"OTHER",E$5="Total"),INDEX('Leon-Manatee'!$H27:$S36,MATCH(E$4,'Leon-Manatee'!$G27:$G36,0),MATCH(E$6,'Leon-Manatee'!$H26:$S26,0)),IF(AND(COUNTIF('Dropdown Selections'!$C:$C,"="&amp;E$4)=1,E$4="OTHER",E$5="Total"),INDEX('Leon-Manatee'!$H27:$S36,MATCH("331900 - Federal Grant - Other",'Leon-Manatee'!$C27:$C36,0),MATCH(E$6,'Leon-Manatee'!$H26:$S26,0)),IF(AND(COUNTIF('Dropdown Selections'!$C:$C,"="&amp;E$4)&gt;1,OR(E$5&lt;&gt;"Total", E$5&lt;&gt;"All Subcategories"),E$4=INDEX('Dropdown Selections'!$C:$D,MATCH(E$5,'Dropdown Selections'!$D:$D,0),1)),INDEX('Leon-Manatee'!$H27:$S36,MATCH("*"&amp;E$5&amp;"*",'Leon-Manatee'!$C27:$C36,0),MATCH(E$6,'Leon-Manatee'!$H26:$S26,0)),IF(OR(AND(COUNTIF('Dropdown Selections'!$C:$C,"="&amp;E$4)&gt;1,E$5="Total"),AND(E$4="Total of All Categories",E$5="All Subcategories")),SUMIF('Leon-Manatee'!$G27:$G36,"="&amp;E$4,INDEX('Leon-Manatee'!$H27:$S36,,MATCH(E$6,'Leon-Manatee'!$H26:$S26,0))),""))))))),0)</f>
        <v>125793</v>
      </c>
      <c r="F46" s="31">
        <f>IFERROR(IF(OR(F$4="",F$5="",F$6=""),"",IF(OR(AND(F$4="Total of All Categories",F$5="Total"),AND( F$4&lt;&gt;"Total of All Categories",F$5="All Subcategories")),"",IF(AND(F$4="Total of All Categories",F$5="All Subcategories",F$6="All Types of Revenue"),'Leon-Manatee'!$S36,IF(AND(COUNTIF('Dropdown Selections'!$C:$C,"="&amp;F$4)=1,F$4&lt;&gt;"OTHER",F$5="Total"),INDEX('Leon-Manatee'!$H27:$S36,MATCH(F$4,'Leon-Manatee'!$G27:$G36,0),MATCH(F$6,'Leon-Manatee'!$H26:$S26,0)),IF(AND(COUNTIF('Dropdown Selections'!$C:$C,"="&amp;F$4)=1,F$4="OTHER",F$5="Total"),INDEX('Leon-Manatee'!$H27:$S36,MATCH("331900 - Federal Grant - Other",'Leon-Manatee'!$C27:$C36,0),MATCH(F$6,'Leon-Manatee'!$H26:$S26,0)),IF(AND(COUNTIF('Dropdown Selections'!$C:$C,"="&amp;F$4)&gt;1,OR(F$5&lt;&gt;"Total", F$5&lt;&gt;"All Subcategories"),F$4=INDEX('Dropdown Selections'!$C:$D,MATCH(F$5,'Dropdown Selections'!$D:$D,0),1)),INDEX('Leon-Manatee'!$H27:$S36,MATCH("*"&amp;F$5&amp;"*",'Leon-Manatee'!$C27:$C36,0),MATCH(F$6,'Leon-Manatee'!$H26:$S26,0)),IF(OR(AND(COUNTIF('Dropdown Selections'!$C:$C,"="&amp;F$4)&gt;1,F$5="Total"),AND(F$4="Total of All Categories",F$5="All Subcategories")),SUMIF('Leon-Manatee'!$G27:$G36,"="&amp;F$4,INDEX('Leon-Manatee'!$H27:$S36,,MATCH(F$6,'Leon-Manatee'!$H26:$S26,0))),""))))))),0)</f>
        <v>0</v>
      </c>
      <c r="G46" s="31">
        <f>IFERROR(IF(OR(G$4="",G$5="",G$6=""),"",IF(OR(AND(G$4="Total of All Categories",G$5="Total"),AND( G$4&lt;&gt;"Total of All Categories",G$5="All Subcategories")),"",IF(AND(G$4="Total of All Categories",G$5="All Subcategories",G$6="All Types of Revenue"),'Leon-Manatee'!$S36,IF(AND(COUNTIF('Dropdown Selections'!$C:$C,"="&amp;G$4)=1,G$4&lt;&gt;"OTHER",G$5="Total"),INDEX('Leon-Manatee'!$H27:$S36,MATCH(G$4,'Leon-Manatee'!$G27:$G36,0),MATCH(G$6,'Leon-Manatee'!$H26:$S26,0)),IF(AND(COUNTIF('Dropdown Selections'!$C:$C,"="&amp;G$4)=1,G$4="OTHER",G$5="Total"),INDEX('Leon-Manatee'!$H27:$S36,MATCH("331900 - Federal Grant - Other",'Leon-Manatee'!$C27:$C36,0),MATCH(G$6,'Leon-Manatee'!$H26:$S26,0)),IF(AND(COUNTIF('Dropdown Selections'!$C:$C,"="&amp;G$4)&gt;1,OR(G$5&lt;&gt;"Total", G$5&lt;&gt;"All Subcategories"),G$4=INDEX('Dropdown Selections'!$C:$D,MATCH(G$5,'Dropdown Selections'!$D:$D,0),1)),INDEX('Leon-Manatee'!$H27:$S36,MATCH("*"&amp;G$5&amp;"*",'Leon-Manatee'!$C27:$C36,0),MATCH(G$6,'Leon-Manatee'!$H26:$S26,0)),IF(OR(AND(COUNTIF('Dropdown Selections'!$C:$C,"="&amp;G$4)&gt;1,G$5="Total"),AND(G$4="Total of All Categories",G$5="All Subcategories")),SUMIF('Leon-Manatee'!$G27:$G36,"="&amp;G$4,INDEX('Leon-Manatee'!$H27:$S36,,MATCH(G$6,'Leon-Manatee'!$H26:$S26,0))),""))))))),0)</f>
        <v>3533157</v>
      </c>
      <c r="H46" s="31">
        <f>IFERROR(IF(OR(H$4="",H$5="",H$6=""),"",IF(OR(AND(H$4="Total of All Categories",H$5="Total"),AND( H$4&lt;&gt;"Total of All Categories",H$5="All Subcategories")),"",IF(AND(H$4="Total of All Categories",H$5="All Subcategories",H$6="All Types of Revenue"),'Leon-Manatee'!$S36,IF(AND(COUNTIF('Dropdown Selections'!$C:$C,"="&amp;H$4)=1,H$4&lt;&gt;"OTHER",H$5="Total"),INDEX('Leon-Manatee'!$H27:$S36,MATCH(H$4,'Leon-Manatee'!$G27:$G36,0),MATCH(H$6,'Leon-Manatee'!$H26:$S26,0)),IF(AND(COUNTIF('Dropdown Selections'!$C:$C,"="&amp;H$4)=1,H$4="OTHER",H$5="Total"),INDEX('Leon-Manatee'!$H27:$S36,MATCH("331900 - Federal Grant - Other",'Leon-Manatee'!$C27:$C36,0),MATCH(H$6,'Leon-Manatee'!$H26:$S26,0)),IF(AND(COUNTIF('Dropdown Selections'!$C:$C,"="&amp;H$4)&gt;1,OR(H$5&lt;&gt;"Total", H$5&lt;&gt;"All Subcategories"),H$4=INDEX('Dropdown Selections'!$C:$D,MATCH(H$5,'Dropdown Selections'!$D:$D,0),1)),INDEX('Leon-Manatee'!$H27:$S36,MATCH("*"&amp;H$5&amp;"*",'Leon-Manatee'!$C27:$C36,0),MATCH(H$6,'Leon-Manatee'!$H26:$S26,0)),IF(OR(AND(COUNTIF('Dropdown Selections'!$C:$C,"="&amp;H$4)&gt;1,H$5="Total"),AND(H$4="Total of All Categories",H$5="All Subcategories")),SUMIF('Leon-Manatee'!$G27:$G36,"="&amp;H$4,INDEX('Leon-Manatee'!$H27:$S36,,MATCH(H$6,'Leon-Manatee'!$H26:$S26,0))),""))))))),0)</f>
        <v>0</v>
      </c>
      <c r="I46" s="31">
        <f>IFERROR(IF(OR(I$4="",I$5="",I$6=""),"",IF(OR(AND(I$4="Total of All Categories",I$5="Total"),AND( I$4&lt;&gt;"Total of All Categories",I$5="All Subcategories")),"",IF(AND(I$4="Total of All Categories",I$5="All Subcategories",I$6="All Types of Revenue"),'Leon-Manatee'!$S36,IF(AND(COUNTIF('Dropdown Selections'!$C:$C,"="&amp;I$4)=1,I$4&lt;&gt;"OTHER",I$5="Total"),INDEX('Leon-Manatee'!$H27:$S36,MATCH(I$4,'Leon-Manatee'!$G27:$G36,0),MATCH(I$6,'Leon-Manatee'!$H26:$S26,0)),IF(AND(COUNTIF('Dropdown Selections'!$C:$C,"="&amp;I$4)=1,I$4="OTHER",I$5="Total"),INDEX('Leon-Manatee'!$H27:$S36,MATCH("331900 - Federal Grant - Other",'Leon-Manatee'!$C27:$C36,0),MATCH(I$6,'Leon-Manatee'!$H26:$S26,0)),IF(AND(COUNTIF('Dropdown Selections'!$C:$C,"="&amp;I$4)&gt;1,OR(I$5&lt;&gt;"Total", I$5&lt;&gt;"All Subcategories"),I$4=INDEX('Dropdown Selections'!$C:$D,MATCH(I$5,'Dropdown Selections'!$D:$D,0),1)),INDEX('Leon-Manatee'!$H27:$S36,MATCH("*"&amp;I$5&amp;"*",'Leon-Manatee'!$C27:$C36,0),MATCH(I$6,'Leon-Manatee'!$H26:$S26,0)),IF(OR(AND(COUNTIF('Dropdown Selections'!$C:$C,"="&amp;I$4)&gt;1,I$5="Total"),AND(I$4="Total of All Categories",I$5="All Subcategories")),SUMIF('Leon-Manatee'!$G27:$G36,"="&amp;I$4,INDEX('Leon-Manatee'!$H27:$S36,,MATCH(I$6,'Leon-Manatee'!$H26:$S26,0))),""))))))),0)</f>
        <v>41838</v>
      </c>
      <c r="J46" s="31">
        <f>IFERROR(IF(OR(J$4="",J$5="",J$6=""),"",IF(OR(AND(J$4="Total of All Categories",J$5="Total"),AND( J$4&lt;&gt;"Total of All Categories",J$5="All Subcategories")),"",IF(AND(J$4="Total of All Categories",J$5="All Subcategories",J$6="All Types of Revenue"),'Leon-Manatee'!$S36,IF(AND(COUNTIF('Dropdown Selections'!$C:$C,"="&amp;J$4)=1,J$4&lt;&gt;"OTHER",J$5="Total"),INDEX('Leon-Manatee'!$H27:$S36,MATCH(J$4,'Leon-Manatee'!$G27:$G36,0),MATCH(J$6,'Leon-Manatee'!$H26:$S26,0)),IF(AND(COUNTIF('Dropdown Selections'!$C:$C,"="&amp;J$4)=1,J$4="OTHER",J$5="Total"),INDEX('Leon-Manatee'!$H27:$S36,MATCH("331900 - Federal Grant - Other",'Leon-Manatee'!$C27:$C36,0),MATCH(J$6,'Leon-Manatee'!$H26:$S26,0)),IF(AND(COUNTIF('Dropdown Selections'!$C:$C,"="&amp;J$4)&gt;1,OR(J$5&lt;&gt;"Total", J$5&lt;&gt;"All Subcategories"),J$4=INDEX('Dropdown Selections'!$C:$D,MATCH(J$5,'Dropdown Selections'!$D:$D,0),1)),INDEX('Leon-Manatee'!$H27:$S36,MATCH("*"&amp;J$5&amp;"*",'Leon-Manatee'!$C27:$C36,0),MATCH(J$6,'Leon-Manatee'!$H26:$S26,0)),IF(OR(AND(COUNTIF('Dropdown Selections'!$C:$C,"="&amp;J$4)&gt;1,J$5="Total"),AND(J$4="Total of All Categories",J$5="All Subcategories")),SUMIF('Leon-Manatee'!$G27:$G36,"="&amp;J$4,INDEX('Leon-Manatee'!$H27:$S36,,MATCH(J$6,'Leon-Manatee'!$H26:$S26,0))),""))))))),0)</f>
        <v>0</v>
      </c>
      <c r="K46" s="31">
        <f>IFERROR(IF(OR(K$4="",K$5="",K$6=""),"",IF(OR(AND(K$4="Total of All Categories",K$5="Total"),AND( K$4&lt;&gt;"Total of All Categories",K$5="All Subcategories")),"",IF(AND(K$4="Total of All Categories",K$5="All Subcategories",K$6="All Types of Revenue"),'Leon-Manatee'!$S36,IF(AND(COUNTIF('Dropdown Selections'!$C:$C,"="&amp;K$4)=1,K$4&lt;&gt;"OTHER",K$5="Total"),INDEX('Leon-Manatee'!$H27:$S36,MATCH(K$4,'Leon-Manatee'!$G27:$G36,0),MATCH(K$6,'Leon-Manatee'!$H26:$S26,0)),IF(AND(COUNTIF('Dropdown Selections'!$C:$C,"="&amp;K$4)=1,K$4="OTHER",K$5="Total"),INDEX('Leon-Manatee'!$H27:$S36,MATCH("331900 - Federal Grant - Other",'Leon-Manatee'!$C27:$C36,0),MATCH(K$6,'Leon-Manatee'!$H26:$S26,0)),IF(AND(COUNTIF('Dropdown Selections'!$C:$C,"="&amp;K$4)&gt;1,OR(K$5&lt;&gt;"Total", K$5&lt;&gt;"All Subcategories"),K$4=INDEX('Dropdown Selections'!$C:$D,MATCH(K$5,'Dropdown Selections'!$D:$D,0),1)),INDEX('Leon-Manatee'!$H27:$S36,MATCH("*"&amp;K$5&amp;"*",'Leon-Manatee'!$C27:$C36,0),MATCH(K$6,'Leon-Manatee'!$H26:$S26,0)),IF(OR(AND(COUNTIF('Dropdown Selections'!$C:$C,"="&amp;K$4)&gt;1,K$5="Total"),AND(K$4="Total of All Categories",K$5="All Subcategories")),SUMIF('Leon-Manatee'!$G27:$G36,"="&amp;K$4,INDEX('Leon-Manatee'!$H27:$S36,,MATCH(K$6,'Leon-Manatee'!$H26:$S26,0))),""))))))),0)</f>
        <v>0</v>
      </c>
      <c r="L46" s="31">
        <f>IFERROR(IF(OR(L$4="",L$5="",L$6=""),"",IF(OR(AND(L$4="Total of All Categories",L$5="Total"),AND( L$4&lt;&gt;"Total of All Categories",L$5="All Subcategories")),"",IF(AND(L$4="Total of All Categories",L$5="All Subcategories",L$6="All Types of Revenue"),'Leon-Manatee'!$S36,IF(AND(COUNTIF('Dropdown Selections'!$C:$C,"="&amp;L$4)=1,L$4&lt;&gt;"OTHER",L$5="Total"),INDEX('Leon-Manatee'!$H27:$S36,MATCH(L$4,'Leon-Manatee'!$G27:$G36,0),MATCH(L$6,'Leon-Manatee'!$H26:$S26,0)),IF(AND(COUNTIF('Dropdown Selections'!$C:$C,"="&amp;L$4)=1,L$4="OTHER",L$5="Total"),INDEX('Leon-Manatee'!$H27:$S36,MATCH("331900 - Federal Grant - Other",'Leon-Manatee'!$C27:$C36,0),MATCH(L$6,'Leon-Manatee'!$H26:$S26,0)),IF(AND(COUNTIF('Dropdown Selections'!$C:$C,"="&amp;L$4)&gt;1,OR(L$5&lt;&gt;"Total", L$5&lt;&gt;"All Subcategories"),L$4=INDEX('Dropdown Selections'!$C:$D,MATCH(L$5,'Dropdown Selections'!$D:$D,0),1)),INDEX('Leon-Manatee'!$H27:$S36,MATCH("*"&amp;L$5&amp;"*",'Leon-Manatee'!$C27:$C36,0),MATCH(L$6,'Leon-Manatee'!$H26:$S26,0)),IF(OR(AND(COUNTIF('Dropdown Selections'!$C:$C,"="&amp;L$4)&gt;1,L$5="Total"),AND(L$4="Total of All Categories",L$5="All Subcategories")),SUMIF('Leon-Manatee'!$G27:$G36,"="&amp;L$4,INDEX('Leon-Manatee'!$H27:$S36,,MATCH(L$6,'Leon-Manatee'!$H26:$S26,0))),""))))))),0)</f>
        <v>50716</v>
      </c>
    </row>
    <row r="47" spans="2:12" s="29" customFormat="1" ht="15.75" x14ac:dyDescent="0.25">
      <c r="B47" s="32" t="s">
        <v>146</v>
      </c>
      <c r="C47" s="31">
        <f>IFERROR(IF(OR(C$4="",C$5="",C$6=""),"",IF(OR(AND(C$4="Total of All Categories",C$5="Total"),AND( C$4&lt;&gt;"Total of All Categories",C$5="All Subcategories")),"",IF(AND(C$4="Total of All Categories",C$5="All Subcategories",C$6="All Types of Revenue"),'Leon-Manatee'!$S48,IF(AND(COUNTIF('Dropdown Selections'!$C:$C,"="&amp;C$4)=1,C$4&lt;&gt;"OTHER",C$5="Total"),INDEX('Leon-Manatee'!$H39:$S48,MATCH(C$4,'Leon-Manatee'!$G39:$G48,0),MATCH(C$6,'Leon-Manatee'!$H38:$S38,0)),IF(AND(COUNTIF('Dropdown Selections'!$C:$C,"="&amp;C$4)=1,C$4="OTHER",C$5="Total"),INDEX('Leon-Manatee'!$H39:$S48,MATCH("331900 - Federal Grant - Other",'Leon-Manatee'!$C39:$C48,0),MATCH(C$6,'Leon-Manatee'!$H38:$S38,0)),IF(AND(COUNTIF('Dropdown Selections'!$C:$C,"="&amp;C$4)&gt;1,OR(C$5&lt;&gt;"Total", C$5&lt;&gt;"All Subcategories"),C$4=INDEX('Dropdown Selections'!$C:$D,MATCH(C$5,'Dropdown Selections'!$D:$D,0),1)),INDEX('Leon-Manatee'!$H39:$S48,MATCH("*"&amp;C$5&amp;"*",'Leon-Manatee'!$C39:$C48,0),MATCH(C$6,'Leon-Manatee'!$H38:$S38,0)),IF(OR(AND(COUNTIF('Dropdown Selections'!$C:$C,"="&amp;C$4)&gt;1,C$5="Total"),AND(C$4="Total of All Categories",C$5="All Subcategories")),SUMIF('Leon-Manatee'!$G39:$G48,"="&amp;C$4,INDEX('Leon-Manatee'!$H39:$S48,,MATCH(C$6,'Leon-Manatee'!$H38:$S38,0))),""))))))),0)</f>
        <v>18819000</v>
      </c>
      <c r="D47" s="31">
        <f>IFERROR(IF(OR(D$4="",D$5="",D$6=""),"",IF(OR(AND(D$4="Total of All Categories",D$5="Total"),AND( D$4&lt;&gt;"Total of All Categories",D$5="All Subcategories")),"",IF(AND(D$4="Total of All Categories",D$5="All Subcategories",D$6="All Types of Revenue"),'Leon-Manatee'!$S48,IF(AND(COUNTIF('Dropdown Selections'!$C:$C,"="&amp;D$4)=1,D$4&lt;&gt;"OTHER",D$5="Total"),INDEX('Leon-Manatee'!$H39:$S48,MATCH(D$4,'Leon-Manatee'!$G39:$G48,0),MATCH(D$6,'Leon-Manatee'!$H38:$S38,0)),IF(AND(COUNTIF('Dropdown Selections'!$C:$C,"="&amp;D$4)=1,D$4="OTHER",D$5="Total"),INDEX('Leon-Manatee'!$H39:$S48,MATCH("331900 - Federal Grant - Other",'Leon-Manatee'!$C39:$C48,0),MATCH(D$6,'Leon-Manatee'!$H38:$S38,0)),IF(AND(COUNTIF('Dropdown Selections'!$C:$C,"="&amp;D$4)&gt;1,OR(D$5&lt;&gt;"Total", D$5&lt;&gt;"All Subcategories"),D$4=INDEX('Dropdown Selections'!$C:$D,MATCH(D$5,'Dropdown Selections'!$D:$D,0),1)),INDEX('Leon-Manatee'!$H39:$S48,MATCH("*"&amp;D$5&amp;"*",'Leon-Manatee'!$C39:$C48,0),MATCH(D$6,'Leon-Manatee'!$H38:$S38,0)),IF(OR(AND(COUNTIF('Dropdown Selections'!$C:$C,"="&amp;D$4)&gt;1,D$5="Total"),AND(D$4="Total of All Categories",D$5="All Subcategories")),SUMIF('Leon-Manatee'!$G39:$G48,"="&amp;D$4,INDEX('Leon-Manatee'!$H39:$S48,,MATCH(D$6,'Leon-Manatee'!$H38:$S38,0))),""))))))),0)</f>
        <v>33000</v>
      </c>
      <c r="E47" s="31">
        <f>IFERROR(IF(OR(E$4="",E$5="",E$6=""),"",IF(OR(AND(E$4="Total of All Categories",E$5="Total"),AND( E$4&lt;&gt;"Total of All Categories",E$5="All Subcategories")),"",IF(AND(E$4="Total of All Categories",E$5="All Subcategories",E$6="All Types of Revenue"),'Leon-Manatee'!$S48,IF(AND(COUNTIF('Dropdown Selections'!$C:$C,"="&amp;E$4)=1,E$4&lt;&gt;"OTHER",E$5="Total"),INDEX('Leon-Manatee'!$H39:$S48,MATCH(E$4,'Leon-Manatee'!$G39:$G48,0),MATCH(E$6,'Leon-Manatee'!$H38:$S38,0)),IF(AND(COUNTIF('Dropdown Selections'!$C:$C,"="&amp;E$4)=1,E$4="OTHER",E$5="Total"),INDEX('Leon-Manatee'!$H39:$S48,MATCH("331900 - Federal Grant - Other",'Leon-Manatee'!$C39:$C48,0),MATCH(E$6,'Leon-Manatee'!$H38:$S38,0)),IF(AND(COUNTIF('Dropdown Selections'!$C:$C,"="&amp;E$4)&gt;1,OR(E$5&lt;&gt;"Total", E$5&lt;&gt;"All Subcategories"),E$4=INDEX('Dropdown Selections'!$C:$D,MATCH(E$5,'Dropdown Selections'!$D:$D,0),1)),INDEX('Leon-Manatee'!$H39:$S48,MATCH("*"&amp;E$5&amp;"*",'Leon-Manatee'!$C39:$C48,0),MATCH(E$6,'Leon-Manatee'!$H38:$S38,0)),IF(OR(AND(COUNTIF('Dropdown Selections'!$C:$C,"="&amp;E$4)&gt;1,E$5="Total"),AND(E$4="Total of All Categories",E$5="All Subcategories")),SUMIF('Leon-Manatee'!$G39:$G48,"="&amp;E$4,INDEX('Leon-Manatee'!$H39:$S48,,MATCH(E$6,'Leon-Manatee'!$H38:$S38,0))),""))))))),0)</f>
        <v>541000</v>
      </c>
      <c r="F47" s="31">
        <f>IFERROR(IF(OR(F$4="",F$5="",F$6=""),"",IF(OR(AND(F$4="Total of All Categories",F$5="Total"),AND( F$4&lt;&gt;"Total of All Categories",F$5="All Subcategories")),"",IF(AND(F$4="Total of All Categories",F$5="All Subcategories",F$6="All Types of Revenue"),'Leon-Manatee'!$S48,IF(AND(COUNTIF('Dropdown Selections'!$C:$C,"="&amp;F$4)=1,F$4&lt;&gt;"OTHER",F$5="Total"),INDEX('Leon-Manatee'!$H39:$S48,MATCH(F$4,'Leon-Manatee'!$G39:$G48,0),MATCH(F$6,'Leon-Manatee'!$H38:$S38,0)),IF(AND(COUNTIF('Dropdown Selections'!$C:$C,"="&amp;F$4)=1,F$4="OTHER",F$5="Total"),INDEX('Leon-Manatee'!$H39:$S48,MATCH("331900 - Federal Grant - Other",'Leon-Manatee'!$C39:$C48,0),MATCH(F$6,'Leon-Manatee'!$H38:$S38,0)),IF(AND(COUNTIF('Dropdown Selections'!$C:$C,"="&amp;F$4)&gt;1,OR(F$5&lt;&gt;"Total", F$5&lt;&gt;"All Subcategories"),F$4=INDEX('Dropdown Selections'!$C:$D,MATCH(F$5,'Dropdown Selections'!$D:$D,0),1)),INDEX('Leon-Manatee'!$H39:$S48,MATCH("*"&amp;F$5&amp;"*",'Leon-Manatee'!$C39:$C48,0),MATCH(F$6,'Leon-Manatee'!$H38:$S38,0)),IF(OR(AND(COUNTIF('Dropdown Selections'!$C:$C,"="&amp;F$4)&gt;1,F$5="Total"),AND(F$4="Total of All Categories",F$5="All Subcategories")),SUMIF('Leon-Manatee'!$G39:$G48,"="&amp;F$4,INDEX('Leon-Manatee'!$H39:$S48,,MATCH(F$6,'Leon-Manatee'!$H38:$S38,0))),""))))))),0)</f>
        <v>150000</v>
      </c>
      <c r="G47" s="31">
        <f>IFERROR(IF(OR(G$4="",G$5="",G$6=""),"",IF(OR(AND(G$4="Total of All Categories",G$5="Total"),AND( G$4&lt;&gt;"Total of All Categories",G$5="All Subcategories")),"",IF(AND(G$4="Total of All Categories",G$5="All Subcategories",G$6="All Types of Revenue"),'Leon-Manatee'!$S48,IF(AND(COUNTIF('Dropdown Selections'!$C:$C,"="&amp;G$4)=1,G$4&lt;&gt;"OTHER",G$5="Total"),INDEX('Leon-Manatee'!$H39:$S48,MATCH(G$4,'Leon-Manatee'!$G39:$G48,0),MATCH(G$6,'Leon-Manatee'!$H38:$S38,0)),IF(AND(COUNTIF('Dropdown Selections'!$C:$C,"="&amp;G$4)=1,G$4="OTHER",G$5="Total"),INDEX('Leon-Manatee'!$H39:$S48,MATCH("331900 - Federal Grant - Other",'Leon-Manatee'!$C39:$C48,0),MATCH(G$6,'Leon-Manatee'!$H38:$S38,0)),IF(AND(COUNTIF('Dropdown Selections'!$C:$C,"="&amp;G$4)&gt;1,OR(G$5&lt;&gt;"Total", G$5&lt;&gt;"All Subcategories"),G$4=INDEX('Dropdown Selections'!$C:$D,MATCH(G$5,'Dropdown Selections'!$D:$D,0),1)),INDEX('Leon-Manatee'!$H39:$S48,MATCH("*"&amp;G$5&amp;"*",'Leon-Manatee'!$C39:$C48,0),MATCH(G$6,'Leon-Manatee'!$H38:$S38,0)),IF(OR(AND(COUNTIF('Dropdown Selections'!$C:$C,"="&amp;G$4)&gt;1,G$5="Total"),AND(G$4="Total of All Categories",G$5="All Subcategories")),SUMIF('Leon-Manatee'!$G39:$G48,"="&amp;G$4,INDEX('Leon-Manatee'!$H39:$S48,,MATCH(G$6,'Leon-Manatee'!$H38:$S38,0))),""))))))),0)</f>
        <v>16736000</v>
      </c>
      <c r="H47" s="31">
        <f>IFERROR(IF(OR(H$4="",H$5="",H$6=""),"",IF(OR(AND(H$4="Total of All Categories",H$5="Total"),AND( H$4&lt;&gt;"Total of All Categories",H$5="All Subcategories")),"",IF(AND(H$4="Total of All Categories",H$5="All Subcategories",H$6="All Types of Revenue"),'Leon-Manatee'!$S48,IF(AND(COUNTIF('Dropdown Selections'!$C:$C,"="&amp;H$4)=1,H$4&lt;&gt;"OTHER",H$5="Total"),INDEX('Leon-Manatee'!$H39:$S48,MATCH(H$4,'Leon-Manatee'!$G39:$G48,0),MATCH(H$6,'Leon-Manatee'!$H38:$S38,0)),IF(AND(COUNTIF('Dropdown Selections'!$C:$C,"="&amp;H$4)=1,H$4="OTHER",H$5="Total"),INDEX('Leon-Manatee'!$H39:$S48,MATCH("331900 - Federal Grant - Other",'Leon-Manatee'!$C39:$C48,0),MATCH(H$6,'Leon-Manatee'!$H38:$S38,0)),IF(AND(COUNTIF('Dropdown Selections'!$C:$C,"="&amp;H$4)&gt;1,OR(H$5&lt;&gt;"Total", H$5&lt;&gt;"All Subcategories"),H$4=INDEX('Dropdown Selections'!$C:$D,MATCH(H$5,'Dropdown Selections'!$D:$D,0),1)),INDEX('Leon-Manatee'!$H39:$S48,MATCH("*"&amp;H$5&amp;"*",'Leon-Manatee'!$C39:$C48,0),MATCH(H$6,'Leon-Manatee'!$H38:$S38,0)),IF(OR(AND(COUNTIF('Dropdown Selections'!$C:$C,"="&amp;H$4)&gt;1,H$5="Total"),AND(H$4="Total of All Categories",H$5="All Subcategories")),SUMIF('Leon-Manatee'!$G39:$G48,"="&amp;H$4,INDEX('Leon-Manatee'!$H39:$S48,,MATCH(H$6,'Leon-Manatee'!$H38:$S38,0))),""))))))),0)</f>
        <v>840000</v>
      </c>
      <c r="I47" s="31">
        <f>IFERROR(IF(OR(I$4="",I$5="",I$6=""),"",IF(OR(AND(I$4="Total of All Categories",I$5="Total"),AND( I$4&lt;&gt;"Total of All Categories",I$5="All Subcategories")),"",IF(AND(I$4="Total of All Categories",I$5="All Subcategories",I$6="All Types of Revenue"),'Leon-Manatee'!$S48,IF(AND(COUNTIF('Dropdown Selections'!$C:$C,"="&amp;I$4)=1,I$4&lt;&gt;"OTHER",I$5="Total"),INDEX('Leon-Manatee'!$H39:$S48,MATCH(I$4,'Leon-Manatee'!$G39:$G48,0),MATCH(I$6,'Leon-Manatee'!$H38:$S38,0)),IF(AND(COUNTIF('Dropdown Selections'!$C:$C,"="&amp;I$4)=1,I$4="OTHER",I$5="Total"),INDEX('Leon-Manatee'!$H39:$S48,MATCH("331900 - Federal Grant - Other",'Leon-Manatee'!$C39:$C48,0),MATCH(I$6,'Leon-Manatee'!$H38:$S38,0)),IF(AND(COUNTIF('Dropdown Selections'!$C:$C,"="&amp;I$4)&gt;1,OR(I$5&lt;&gt;"Total", I$5&lt;&gt;"All Subcategories"),I$4=INDEX('Dropdown Selections'!$C:$D,MATCH(I$5,'Dropdown Selections'!$D:$D,0),1)),INDEX('Leon-Manatee'!$H39:$S48,MATCH("*"&amp;I$5&amp;"*",'Leon-Manatee'!$C39:$C48,0),MATCH(I$6,'Leon-Manatee'!$H38:$S38,0)),IF(OR(AND(COUNTIF('Dropdown Selections'!$C:$C,"="&amp;I$4)&gt;1,I$5="Total"),AND(I$4="Total of All Categories",I$5="All Subcategories")),SUMIF('Leon-Manatee'!$G39:$G48,"="&amp;I$4,INDEX('Leon-Manatee'!$H39:$S48,,MATCH(I$6,'Leon-Manatee'!$H38:$S38,0))),""))))))),0)</f>
        <v>230000</v>
      </c>
      <c r="J47" s="31">
        <f>IFERROR(IF(OR(J$4="",J$5="",J$6=""),"",IF(OR(AND(J$4="Total of All Categories",J$5="Total"),AND( J$4&lt;&gt;"Total of All Categories",J$5="All Subcategories")),"",IF(AND(J$4="Total of All Categories",J$5="All Subcategories",J$6="All Types of Revenue"),'Leon-Manatee'!$S48,IF(AND(COUNTIF('Dropdown Selections'!$C:$C,"="&amp;J$4)=1,J$4&lt;&gt;"OTHER",J$5="Total"),INDEX('Leon-Manatee'!$H39:$S48,MATCH(J$4,'Leon-Manatee'!$G39:$G48,0),MATCH(J$6,'Leon-Manatee'!$H38:$S38,0)),IF(AND(COUNTIF('Dropdown Selections'!$C:$C,"="&amp;J$4)=1,J$4="OTHER",J$5="Total"),INDEX('Leon-Manatee'!$H39:$S48,MATCH("331900 - Federal Grant - Other",'Leon-Manatee'!$C39:$C48,0),MATCH(J$6,'Leon-Manatee'!$H38:$S38,0)),IF(AND(COUNTIF('Dropdown Selections'!$C:$C,"="&amp;J$4)&gt;1,OR(J$5&lt;&gt;"Total", J$5&lt;&gt;"All Subcategories"),J$4=INDEX('Dropdown Selections'!$C:$D,MATCH(J$5,'Dropdown Selections'!$D:$D,0),1)),INDEX('Leon-Manatee'!$H39:$S48,MATCH("*"&amp;J$5&amp;"*",'Leon-Manatee'!$C39:$C48,0),MATCH(J$6,'Leon-Manatee'!$H38:$S38,0)),IF(OR(AND(COUNTIF('Dropdown Selections'!$C:$C,"="&amp;J$4)&gt;1,J$5="Total"),AND(J$4="Total of All Categories",J$5="All Subcategories")),SUMIF('Leon-Manatee'!$G39:$G48,"="&amp;J$4,INDEX('Leon-Manatee'!$H39:$S48,,MATCH(J$6,'Leon-Manatee'!$H38:$S38,0))),""))))))),0)</f>
        <v>289000</v>
      </c>
      <c r="K47" s="31">
        <f>IFERROR(IF(OR(K$4="",K$5="",K$6=""),"",IF(OR(AND(K$4="Total of All Categories",K$5="Total"),AND( K$4&lt;&gt;"Total of All Categories",K$5="All Subcategories")),"",IF(AND(K$4="Total of All Categories",K$5="All Subcategories",K$6="All Types of Revenue"),'Leon-Manatee'!$S48,IF(AND(COUNTIF('Dropdown Selections'!$C:$C,"="&amp;K$4)=1,K$4&lt;&gt;"OTHER",K$5="Total"),INDEX('Leon-Manatee'!$H39:$S48,MATCH(K$4,'Leon-Manatee'!$G39:$G48,0),MATCH(K$6,'Leon-Manatee'!$H38:$S38,0)),IF(AND(COUNTIF('Dropdown Selections'!$C:$C,"="&amp;K$4)=1,K$4="OTHER",K$5="Total"),INDEX('Leon-Manatee'!$H39:$S48,MATCH("331900 - Federal Grant - Other",'Leon-Manatee'!$C39:$C48,0),MATCH(K$6,'Leon-Manatee'!$H38:$S38,0)),IF(AND(COUNTIF('Dropdown Selections'!$C:$C,"="&amp;K$4)&gt;1,OR(K$5&lt;&gt;"Total", K$5&lt;&gt;"All Subcategories"),K$4=INDEX('Dropdown Selections'!$C:$D,MATCH(K$5,'Dropdown Selections'!$D:$D,0),1)),INDEX('Leon-Manatee'!$H39:$S48,MATCH("*"&amp;K$5&amp;"*",'Leon-Manatee'!$C39:$C48,0),MATCH(K$6,'Leon-Manatee'!$H38:$S38,0)),IF(OR(AND(COUNTIF('Dropdown Selections'!$C:$C,"="&amp;K$4)&gt;1,K$5="Total"),AND(K$4="Total of All Categories",K$5="All Subcategories")),SUMIF('Leon-Manatee'!$G39:$G48,"="&amp;K$4,INDEX('Leon-Manatee'!$H39:$S48,,MATCH(K$6,'Leon-Manatee'!$H38:$S38,0))),""))))))),0)</f>
        <v>0</v>
      </c>
      <c r="L47" s="31">
        <f>IFERROR(IF(OR(L$4="",L$5="",L$6=""),"",IF(OR(AND(L$4="Total of All Categories",L$5="Total"),AND( L$4&lt;&gt;"Total of All Categories",L$5="All Subcategories")),"",IF(AND(L$4="Total of All Categories",L$5="All Subcategories",L$6="All Types of Revenue"),'Leon-Manatee'!$S48,IF(AND(COUNTIF('Dropdown Selections'!$C:$C,"="&amp;L$4)=1,L$4&lt;&gt;"OTHER",L$5="Total"),INDEX('Leon-Manatee'!$H39:$S48,MATCH(L$4,'Leon-Manatee'!$G39:$G48,0),MATCH(L$6,'Leon-Manatee'!$H38:$S38,0)),IF(AND(COUNTIF('Dropdown Selections'!$C:$C,"="&amp;L$4)=1,L$4="OTHER",L$5="Total"),INDEX('Leon-Manatee'!$H39:$S48,MATCH("331900 - Federal Grant - Other",'Leon-Manatee'!$C39:$C48,0),MATCH(L$6,'Leon-Manatee'!$H38:$S38,0)),IF(AND(COUNTIF('Dropdown Selections'!$C:$C,"="&amp;L$4)&gt;1,OR(L$5&lt;&gt;"Total", L$5&lt;&gt;"All Subcategories"),L$4=INDEX('Dropdown Selections'!$C:$D,MATCH(L$5,'Dropdown Selections'!$D:$D,0),1)),INDEX('Leon-Manatee'!$H39:$S48,MATCH("*"&amp;L$5&amp;"*",'Leon-Manatee'!$C39:$C48,0),MATCH(L$6,'Leon-Manatee'!$H38:$S38,0)),IF(OR(AND(COUNTIF('Dropdown Selections'!$C:$C,"="&amp;L$4)&gt;1,L$5="Total"),AND(L$4="Total of All Categories",L$5="All Subcategories")),SUMIF('Leon-Manatee'!$G39:$G48,"="&amp;L$4,INDEX('Leon-Manatee'!$H39:$S48,,MATCH(L$6,'Leon-Manatee'!$H38:$S38,0))),""))))))),0)</f>
        <v>0</v>
      </c>
    </row>
    <row r="48" spans="2:12" s="29" customFormat="1" ht="15.75" x14ac:dyDescent="0.25">
      <c r="B48" s="32" t="s">
        <v>147</v>
      </c>
      <c r="C48" s="31">
        <f>IFERROR(IF(OR(C$4="",C$5="",C$6=""),"",IF(OR(AND(C$4="Total of All Categories",C$5="Total"),AND( C$4&lt;&gt;"Total of All Categories",C$5="All Subcategories")),"",IF(AND(C$4="Total of All Categories",C$5="All Subcategories",C$6="All Types of Revenue"),'Marion-Nassau'!$S22,IF(AND(COUNTIF('Dropdown Selections'!$C:$C,"="&amp;C$4)=1,C$4&lt;&gt;"OTHER",C$5="Total"),INDEX('Marion-Nassau'!$H18:$S22,MATCH(C$4,'Marion-Nassau'!$G18:$G22,0),MATCH(C$6,'Marion-Nassau'!$H17:$S17,0)),IF(AND(COUNTIF('Dropdown Selections'!$C:$C,"="&amp;C$4)=1,C$4="OTHER",C$5="Total"),INDEX('Marion-Nassau'!$H18:$S22,MATCH("331900 - Federal Grant - Other",'Marion-Nassau'!$C18:$C22,0),MATCH(C$6,'Marion-Nassau'!$H17:$S17,0)),IF(AND(COUNTIF('Dropdown Selections'!$C:$C,"="&amp;C$4)&gt;1,OR(C$5&lt;&gt;"Total", C$5&lt;&gt;"All Subcategories"),C$4=INDEX('Dropdown Selections'!$C:$D,MATCH(C$5,'Dropdown Selections'!$D:$D,0),1)),INDEX('Marion-Nassau'!$H18:$S22,MATCH("*"&amp;C$5&amp;"*",'Marion-Nassau'!$C18:$C22,0),MATCH(C$6,'Marion-Nassau'!$H17:$S17,0)),IF(OR(AND(COUNTIF('Dropdown Selections'!$C:$C,"="&amp;C$4)&gt;1,C$5="Total"),AND(C$4="Total of All Categories",C$5="All Subcategories")),SUMIF('Marion-Nassau'!$G18:$G22,"="&amp;C$4,INDEX('Marion-Nassau'!$H18:$S22,,MATCH(C$6,'Marion-Nassau'!$H17:$S17,0))),""))))))),0)</f>
        <v>5035486</v>
      </c>
      <c r="D48" s="31">
        <f>IFERROR(IF(OR(D$4="",D$5="",D$6=""),"",IF(OR(AND(D$4="Total of All Categories",D$5="Total"),AND( D$4&lt;&gt;"Total of All Categories",D$5="All Subcategories")),"",IF(AND(D$4="Total of All Categories",D$5="All Subcategories",D$6="All Types of Revenue"),'Marion-Nassau'!$S22,IF(AND(COUNTIF('Dropdown Selections'!$C:$C,"="&amp;D$4)=1,D$4&lt;&gt;"OTHER",D$5="Total"),INDEX('Marion-Nassau'!$H18:$S22,MATCH(D$4,'Marion-Nassau'!$G18:$G22,0),MATCH(D$6,'Marion-Nassau'!$H17:$S17,0)),IF(AND(COUNTIF('Dropdown Selections'!$C:$C,"="&amp;D$4)=1,D$4="OTHER",D$5="Total"),INDEX('Marion-Nassau'!$H18:$S22,MATCH("331900 - Federal Grant - Other",'Marion-Nassau'!$C18:$C22,0),MATCH(D$6,'Marion-Nassau'!$H17:$S17,0)),IF(AND(COUNTIF('Dropdown Selections'!$C:$C,"="&amp;D$4)&gt;1,OR(D$5&lt;&gt;"Total", D$5&lt;&gt;"All Subcategories"),D$4=INDEX('Dropdown Selections'!$C:$D,MATCH(D$5,'Dropdown Selections'!$D:$D,0),1)),INDEX('Marion-Nassau'!$H18:$S22,MATCH("*"&amp;D$5&amp;"*",'Marion-Nassau'!$C18:$C22,0),MATCH(D$6,'Marion-Nassau'!$H17:$S17,0)),IF(OR(AND(COUNTIF('Dropdown Selections'!$C:$C,"="&amp;D$4)&gt;1,D$5="Total"),AND(D$4="Total of All Categories",D$5="All Subcategories")),SUMIF('Marion-Nassau'!$G18:$G22,"="&amp;D$4,INDEX('Marion-Nassau'!$H18:$S22,,MATCH(D$6,'Marion-Nassau'!$H17:$S17,0))),""))))))),0)</f>
        <v>0</v>
      </c>
      <c r="E48" s="31">
        <f>IFERROR(IF(OR(E$4="",E$5="",E$6=""),"",IF(OR(AND(E$4="Total of All Categories",E$5="Total"),AND( E$4&lt;&gt;"Total of All Categories",E$5="All Subcategories")),"",IF(AND(E$4="Total of All Categories",E$5="All Subcategories",E$6="All Types of Revenue"),'Marion-Nassau'!$S22,IF(AND(COUNTIF('Dropdown Selections'!$C:$C,"="&amp;E$4)=1,E$4&lt;&gt;"OTHER",E$5="Total"),INDEX('Marion-Nassau'!$H18:$S22,MATCH(E$4,'Marion-Nassau'!$G18:$G22,0),MATCH(E$6,'Marion-Nassau'!$H17:$S17,0)),IF(AND(COUNTIF('Dropdown Selections'!$C:$C,"="&amp;E$4)=1,E$4="OTHER",E$5="Total"),INDEX('Marion-Nassau'!$H18:$S22,MATCH("331900 - Federal Grant - Other",'Marion-Nassau'!$C18:$C22,0),MATCH(E$6,'Marion-Nassau'!$H17:$S17,0)),IF(AND(COUNTIF('Dropdown Selections'!$C:$C,"="&amp;E$4)&gt;1,OR(E$5&lt;&gt;"Total", E$5&lt;&gt;"All Subcategories"),E$4=INDEX('Dropdown Selections'!$C:$D,MATCH(E$5,'Dropdown Selections'!$D:$D,0),1)),INDEX('Marion-Nassau'!$H18:$S22,MATCH("*"&amp;E$5&amp;"*",'Marion-Nassau'!$C18:$C22,0),MATCH(E$6,'Marion-Nassau'!$H17:$S17,0)),IF(OR(AND(COUNTIF('Dropdown Selections'!$C:$C,"="&amp;E$4)&gt;1,E$5="Total"),AND(E$4="Total of All Categories",E$5="All Subcategories")),SUMIF('Marion-Nassau'!$G18:$G22,"="&amp;E$4,INDEX('Marion-Nassau'!$H18:$S22,,MATCH(E$6,'Marion-Nassau'!$H17:$S17,0))),""))))))),0)</f>
        <v>428026</v>
      </c>
      <c r="F48" s="31">
        <f>IFERROR(IF(OR(F$4="",F$5="",F$6=""),"",IF(OR(AND(F$4="Total of All Categories",F$5="Total"),AND( F$4&lt;&gt;"Total of All Categories",F$5="All Subcategories")),"",IF(AND(F$4="Total of All Categories",F$5="All Subcategories",F$6="All Types of Revenue"),'Marion-Nassau'!$S22,IF(AND(COUNTIF('Dropdown Selections'!$C:$C,"="&amp;F$4)=1,F$4&lt;&gt;"OTHER",F$5="Total"),INDEX('Marion-Nassau'!$H18:$S22,MATCH(F$4,'Marion-Nassau'!$G18:$G22,0),MATCH(F$6,'Marion-Nassau'!$H17:$S17,0)),IF(AND(COUNTIF('Dropdown Selections'!$C:$C,"="&amp;F$4)=1,F$4="OTHER",F$5="Total"),INDEX('Marion-Nassau'!$H18:$S22,MATCH("331900 - Federal Grant - Other",'Marion-Nassau'!$C18:$C22,0),MATCH(F$6,'Marion-Nassau'!$H17:$S17,0)),IF(AND(COUNTIF('Dropdown Selections'!$C:$C,"="&amp;F$4)&gt;1,OR(F$5&lt;&gt;"Total", F$5&lt;&gt;"All Subcategories"),F$4=INDEX('Dropdown Selections'!$C:$D,MATCH(F$5,'Dropdown Selections'!$D:$D,0),1)),INDEX('Marion-Nassau'!$H18:$S22,MATCH("*"&amp;F$5&amp;"*",'Marion-Nassau'!$C18:$C22,0),MATCH(F$6,'Marion-Nassau'!$H17:$S17,0)),IF(OR(AND(COUNTIF('Dropdown Selections'!$C:$C,"="&amp;F$4)&gt;1,F$5="Total"),AND(F$4="Total of All Categories",F$5="All Subcategories")),SUMIF('Marion-Nassau'!$G18:$G22,"="&amp;F$4,INDEX('Marion-Nassau'!$H18:$S22,,MATCH(F$6,'Marion-Nassau'!$H17:$S17,0))),""))))))),0)</f>
        <v>0</v>
      </c>
      <c r="G48" s="31">
        <f>IFERROR(IF(OR(G$4="",G$5="",G$6=""),"",IF(OR(AND(G$4="Total of All Categories",G$5="Total"),AND( G$4&lt;&gt;"Total of All Categories",G$5="All Subcategories")),"",IF(AND(G$4="Total of All Categories",G$5="All Subcategories",G$6="All Types of Revenue"),'Marion-Nassau'!$S22,IF(AND(COUNTIF('Dropdown Selections'!$C:$C,"="&amp;G$4)=1,G$4&lt;&gt;"OTHER",G$5="Total"),INDEX('Marion-Nassau'!$H18:$S22,MATCH(G$4,'Marion-Nassau'!$G18:$G22,0),MATCH(G$6,'Marion-Nassau'!$H17:$S17,0)),IF(AND(COUNTIF('Dropdown Selections'!$C:$C,"="&amp;G$4)=1,G$4="OTHER",G$5="Total"),INDEX('Marion-Nassau'!$H18:$S22,MATCH("331900 - Federal Grant - Other",'Marion-Nassau'!$C18:$C22,0),MATCH(G$6,'Marion-Nassau'!$H17:$S17,0)),IF(AND(COUNTIF('Dropdown Selections'!$C:$C,"="&amp;G$4)&gt;1,OR(G$5&lt;&gt;"Total", G$5&lt;&gt;"All Subcategories"),G$4=INDEX('Dropdown Selections'!$C:$D,MATCH(G$5,'Dropdown Selections'!$D:$D,0),1)),INDEX('Marion-Nassau'!$H18:$S22,MATCH("*"&amp;G$5&amp;"*",'Marion-Nassau'!$C18:$C22,0),MATCH(G$6,'Marion-Nassau'!$H17:$S17,0)),IF(OR(AND(COUNTIF('Dropdown Selections'!$C:$C,"="&amp;G$4)&gt;1,G$5="Total"),AND(G$4="Total of All Categories",G$5="All Subcategories")),SUMIF('Marion-Nassau'!$G18:$G22,"="&amp;G$4,INDEX('Marion-Nassau'!$H18:$S22,,MATCH(G$6,'Marion-Nassau'!$H17:$S17,0))),""))))))),0)</f>
        <v>1825859</v>
      </c>
      <c r="H48" s="31">
        <f>IFERROR(IF(OR(H$4="",H$5="",H$6=""),"",IF(OR(AND(H$4="Total of All Categories",H$5="Total"),AND( H$4&lt;&gt;"Total of All Categories",H$5="All Subcategories")),"",IF(AND(H$4="Total of All Categories",H$5="All Subcategories",H$6="All Types of Revenue"),'Marion-Nassau'!$S22,IF(AND(COUNTIF('Dropdown Selections'!$C:$C,"="&amp;H$4)=1,H$4&lt;&gt;"OTHER",H$5="Total"),INDEX('Marion-Nassau'!$H18:$S22,MATCH(H$4,'Marion-Nassau'!$G18:$G22,0),MATCH(H$6,'Marion-Nassau'!$H17:$S17,0)),IF(AND(COUNTIF('Dropdown Selections'!$C:$C,"="&amp;H$4)=1,H$4="OTHER",H$5="Total"),INDEX('Marion-Nassau'!$H18:$S22,MATCH("331900 - Federal Grant - Other",'Marion-Nassau'!$C18:$C22,0),MATCH(H$6,'Marion-Nassau'!$H17:$S17,0)),IF(AND(COUNTIF('Dropdown Selections'!$C:$C,"="&amp;H$4)&gt;1,OR(H$5&lt;&gt;"Total", H$5&lt;&gt;"All Subcategories"),H$4=INDEX('Dropdown Selections'!$C:$D,MATCH(H$5,'Dropdown Selections'!$D:$D,0),1)),INDEX('Marion-Nassau'!$H18:$S22,MATCH("*"&amp;H$5&amp;"*",'Marion-Nassau'!$C18:$C22,0),MATCH(H$6,'Marion-Nassau'!$H17:$S17,0)),IF(OR(AND(COUNTIF('Dropdown Selections'!$C:$C,"="&amp;H$4)&gt;1,H$5="Total"),AND(H$4="Total of All Categories",H$5="All Subcategories")),SUMIF('Marion-Nassau'!$G18:$G22,"="&amp;H$4,INDEX('Marion-Nassau'!$H18:$S22,,MATCH(H$6,'Marion-Nassau'!$H17:$S17,0))),""))))))),0)</f>
        <v>2401455</v>
      </c>
      <c r="I48" s="31">
        <f>IFERROR(IF(OR(I$4="",I$5="",I$6=""),"",IF(OR(AND(I$4="Total of All Categories",I$5="Total"),AND( I$4&lt;&gt;"Total of All Categories",I$5="All Subcategories")),"",IF(AND(I$4="Total of All Categories",I$5="All Subcategories",I$6="All Types of Revenue"),'Marion-Nassau'!$S22,IF(AND(COUNTIF('Dropdown Selections'!$C:$C,"="&amp;I$4)=1,I$4&lt;&gt;"OTHER",I$5="Total"),INDEX('Marion-Nassau'!$H18:$S22,MATCH(I$4,'Marion-Nassau'!$G18:$G22,0),MATCH(I$6,'Marion-Nassau'!$H17:$S17,0)),IF(AND(COUNTIF('Dropdown Selections'!$C:$C,"="&amp;I$4)=1,I$4="OTHER",I$5="Total"),INDEX('Marion-Nassau'!$H18:$S22,MATCH("331900 - Federal Grant - Other",'Marion-Nassau'!$C18:$C22,0),MATCH(I$6,'Marion-Nassau'!$H17:$S17,0)),IF(AND(COUNTIF('Dropdown Selections'!$C:$C,"="&amp;I$4)&gt;1,OR(I$5&lt;&gt;"Total", I$5&lt;&gt;"All Subcategories"),I$4=INDEX('Dropdown Selections'!$C:$D,MATCH(I$5,'Dropdown Selections'!$D:$D,0),1)),INDEX('Marion-Nassau'!$H18:$S22,MATCH("*"&amp;I$5&amp;"*",'Marion-Nassau'!$C18:$C22,0),MATCH(I$6,'Marion-Nassau'!$H17:$S17,0)),IF(OR(AND(COUNTIF('Dropdown Selections'!$C:$C,"="&amp;I$4)&gt;1,I$5="Total"),AND(I$4="Total of All Categories",I$5="All Subcategories")),SUMIF('Marion-Nassau'!$G18:$G22,"="&amp;I$4,INDEX('Marion-Nassau'!$H18:$S22,,MATCH(I$6,'Marion-Nassau'!$H17:$S17,0))),""))))))),0)</f>
        <v>380146</v>
      </c>
      <c r="J48" s="31">
        <f>IFERROR(IF(OR(J$4="",J$5="",J$6=""),"",IF(OR(AND(J$4="Total of All Categories",J$5="Total"),AND( J$4&lt;&gt;"Total of All Categories",J$5="All Subcategories")),"",IF(AND(J$4="Total of All Categories",J$5="All Subcategories",J$6="All Types of Revenue"),'Marion-Nassau'!$S22,IF(AND(COUNTIF('Dropdown Selections'!$C:$C,"="&amp;J$4)=1,J$4&lt;&gt;"OTHER",J$5="Total"),INDEX('Marion-Nassau'!$H18:$S22,MATCH(J$4,'Marion-Nassau'!$G18:$G22,0),MATCH(J$6,'Marion-Nassau'!$H17:$S17,0)),IF(AND(COUNTIF('Dropdown Selections'!$C:$C,"="&amp;J$4)=1,J$4="OTHER",J$5="Total"),INDEX('Marion-Nassau'!$H18:$S22,MATCH("331900 - Federal Grant - Other",'Marion-Nassau'!$C18:$C22,0),MATCH(J$6,'Marion-Nassau'!$H17:$S17,0)),IF(AND(COUNTIF('Dropdown Selections'!$C:$C,"="&amp;J$4)&gt;1,OR(J$5&lt;&gt;"Total", J$5&lt;&gt;"All Subcategories"),J$4=INDEX('Dropdown Selections'!$C:$D,MATCH(J$5,'Dropdown Selections'!$D:$D,0),1)),INDEX('Marion-Nassau'!$H18:$S22,MATCH("*"&amp;J$5&amp;"*",'Marion-Nassau'!$C18:$C22,0),MATCH(J$6,'Marion-Nassau'!$H17:$S17,0)),IF(OR(AND(COUNTIF('Dropdown Selections'!$C:$C,"="&amp;J$4)&gt;1,J$5="Total"),AND(J$4="Total of All Categories",J$5="All Subcategories")),SUMIF('Marion-Nassau'!$G18:$G22,"="&amp;J$4,INDEX('Marion-Nassau'!$H18:$S22,,MATCH(J$6,'Marion-Nassau'!$H17:$S17,0))),""))))))),0)</f>
        <v>0</v>
      </c>
      <c r="K48" s="31">
        <f>IFERROR(IF(OR(K$4="",K$5="",K$6=""),"",IF(OR(AND(K$4="Total of All Categories",K$5="Total"),AND( K$4&lt;&gt;"Total of All Categories",K$5="All Subcategories")),"",IF(AND(K$4="Total of All Categories",K$5="All Subcategories",K$6="All Types of Revenue"),'Marion-Nassau'!$S22,IF(AND(COUNTIF('Dropdown Selections'!$C:$C,"="&amp;K$4)=1,K$4&lt;&gt;"OTHER",K$5="Total"),INDEX('Marion-Nassau'!$H18:$S22,MATCH(K$4,'Marion-Nassau'!$G18:$G22,0),MATCH(K$6,'Marion-Nassau'!$H17:$S17,0)),IF(AND(COUNTIF('Dropdown Selections'!$C:$C,"="&amp;K$4)=1,K$4="OTHER",K$5="Total"),INDEX('Marion-Nassau'!$H18:$S22,MATCH("331900 - Federal Grant - Other",'Marion-Nassau'!$C18:$C22,0),MATCH(K$6,'Marion-Nassau'!$H17:$S17,0)),IF(AND(COUNTIF('Dropdown Selections'!$C:$C,"="&amp;K$4)&gt;1,OR(K$5&lt;&gt;"Total", K$5&lt;&gt;"All Subcategories"),K$4=INDEX('Dropdown Selections'!$C:$D,MATCH(K$5,'Dropdown Selections'!$D:$D,0),1)),INDEX('Marion-Nassau'!$H18:$S22,MATCH("*"&amp;K$5&amp;"*",'Marion-Nassau'!$C18:$C22,0),MATCH(K$6,'Marion-Nassau'!$H17:$S17,0)),IF(OR(AND(COUNTIF('Dropdown Selections'!$C:$C,"="&amp;K$4)&gt;1,K$5="Total"),AND(K$4="Total of All Categories",K$5="All Subcategories")),SUMIF('Marion-Nassau'!$G18:$G22,"="&amp;K$4,INDEX('Marion-Nassau'!$H18:$S22,,MATCH(K$6,'Marion-Nassau'!$H17:$S17,0))),""))))))),0)</f>
        <v>0</v>
      </c>
      <c r="L48" s="31">
        <f>IFERROR(IF(OR(L$4="",L$5="",L$6=""),"",IF(OR(AND(L$4="Total of All Categories",L$5="Total"),AND( L$4&lt;&gt;"Total of All Categories",L$5="All Subcategories")),"",IF(AND(L$4="Total of All Categories",L$5="All Subcategories",L$6="All Types of Revenue"),'Marion-Nassau'!$S22,IF(AND(COUNTIF('Dropdown Selections'!$C:$C,"="&amp;L$4)=1,L$4&lt;&gt;"OTHER",L$5="Total"),INDEX('Marion-Nassau'!$H18:$S22,MATCH(L$4,'Marion-Nassau'!$G18:$G22,0),MATCH(L$6,'Marion-Nassau'!$H17:$S17,0)),IF(AND(COUNTIF('Dropdown Selections'!$C:$C,"="&amp;L$4)=1,L$4="OTHER",L$5="Total"),INDEX('Marion-Nassau'!$H18:$S22,MATCH("331900 - Federal Grant - Other",'Marion-Nassau'!$C18:$C22,0),MATCH(L$6,'Marion-Nassau'!$H17:$S17,0)),IF(AND(COUNTIF('Dropdown Selections'!$C:$C,"="&amp;L$4)&gt;1,OR(L$5&lt;&gt;"Total", L$5&lt;&gt;"All Subcategories"),L$4=INDEX('Dropdown Selections'!$C:$D,MATCH(L$5,'Dropdown Selections'!$D:$D,0),1)),INDEX('Marion-Nassau'!$H18:$S22,MATCH("*"&amp;L$5&amp;"*",'Marion-Nassau'!$C18:$C22,0),MATCH(L$6,'Marion-Nassau'!$H17:$S17,0)),IF(OR(AND(COUNTIF('Dropdown Selections'!$C:$C,"="&amp;L$4)&gt;1,L$5="Total"),AND(L$4="Total of All Categories",L$5="All Subcategories")),SUMIF('Marion-Nassau'!$G18:$G22,"="&amp;L$4,INDEX('Marion-Nassau'!$H18:$S22,,MATCH(L$6,'Marion-Nassau'!$H17:$S17,0))),""))))))),0)</f>
        <v>0</v>
      </c>
    </row>
    <row r="49" spans="2:12" s="29" customFormat="1" ht="15.75" x14ac:dyDescent="0.25">
      <c r="B49" s="32" t="s">
        <v>148</v>
      </c>
      <c r="C49" s="31">
        <f>IFERROR(IF(OR(C$4="",C$5="",C$6=""),"",IF(OR(AND(C$4="Total of All Categories",C$5="Total"),AND( C$4&lt;&gt;"Total of All Categories",C$5="All Subcategories")),"",IF(AND(C$4="Total of All Categories",C$5="All Subcategories",C$6="All Types of Revenue"),'Marion-Nassau'!$S35,IF(AND(COUNTIF('Dropdown Selections'!$C:$C,"="&amp;C$4)=1,C$4&lt;&gt;"OTHER",C$5="Total"),INDEX('Marion-Nassau'!$H25:$S35,MATCH(C$4,'Marion-Nassau'!$G25:$G35,0),MATCH(C$6,'Marion-Nassau'!$H24:$S24,0)),IF(AND(COUNTIF('Dropdown Selections'!$C:$C,"="&amp;C$4)=1,C$4="OTHER",C$5="Total"),INDEX('Marion-Nassau'!$H25:$S35,MATCH("331900 - Federal Grant - Other",'Marion-Nassau'!$C25:$C35,0),MATCH(C$6,'Marion-Nassau'!$H24:$S24,0)),IF(AND(COUNTIF('Dropdown Selections'!$C:$C,"="&amp;C$4)&gt;1,OR(C$5&lt;&gt;"Total", C$5&lt;&gt;"All Subcategories"),C$4=INDEX('Dropdown Selections'!$C:$D,MATCH(C$5,'Dropdown Selections'!$D:$D,0),1)),INDEX('Marion-Nassau'!$H25:$S35,MATCH("*"&amp;C$5&amp;"*",'Marion-Nassau'!$C25:$C35,0),MATCH(C$6,'Marion-Nassau'!$H24:$S24,0)),IF(OR(AND(COUNTIF('Dropdown Selections'!$C:$C,"="&amp;C$4)&gt;1,C$5="Total"),AND(C$4="Total of All Categories",C$5="All Subcategories")),SUMIF('Marion-Nassau'!$G25:$G35,"="&amp;C$4,INDEX('Marion-Nassau'!$H25:$S35,,MATCH(C$6,'Marion-Nassau'!$H24:$S24,0))),""))))))),0)</f>
        <v>6121809</v>
      </c>
      <c r="D49" s="31">
        <f>IFERROR(IF(OR(D$4="",D$5="",D$6=""),"",IF(OR(AND(D$4="Total of All Categories",D$5="Total"),AND( D$4&lt;&gt;"Total of All Categories",D$5="All Subcategories")),"",IF(AND(D$4="Total of All Categories",D$5="All Subcategories",D$6="All Types of Revenue"),'Marion-Nassau'!$S35,IF(AND(COUNTIF('Dropdown Selections'!$C:$C,"="&amp;D$4)=1,D$4&lt;&gt;"OTHER",D$5="Total"),INDEX('Marion-Nassau'!$H25:$S35,MATCH(D$4,'Marion-Nassau'!$G25:$G35,0),MATCH(D$6,'Marion-Nassau'!$H24:$S24,0)),IF(AND(COUNTIF('Dropdown Selections'!$C:$C,"="&amp;D$4)=1,D$4="OTHER",D$5="Total"),INDEX('Marion-Nassau'!$H25:$S35,MATCH("331900 - Federal Grant - Other",'Marion-Nassau'!$C25:$C35,0),MATCH(D$6,'Marion-Nassau'!$H24:$S24,0)),IF(AND(COUNTIF('Dropdown Selections'!$C:$C,"="&amp;D$4)&gt;1,OR(D$5&lt;&gt;"Total", D$5&lt;&gt;"All Subcategories"),D$4=INDEX('Dropdown Selections'!$C:$D,MATCH(D$5,'Dropdown Selections'!$D:$D,0),1)),INDEX('Marion-Nassau'!$H25:$S35,MATCH("*"&amp;D$5&amp;"*",'Marion-Nassau'!$C25:$C35,0),MATCH(D$6,'Marion-Nassau'!$H24:$S24,0)),IF(OR(AND(COUNTIF('Dropdown Selections'!$C:$C,"="&amp;D$4)&gt;1,D$5="Total"),AND(D$4="Total of All Categories",D$5="All Subcategories")),SUMIF('Marion-Nassau'!$G25:$G35,"="&amp;D$4,INDEX('Marion-Nassau'!$H25:$S35,,MATCH(D$6,'Marion-Nassau'!$H24:$S24,0))),""))))))),0)</f>
        <v>511814</v>
      </c>
      <c r="E49" s="31">
        <f>IFERROR(IF(OR(E$4="",E$5="",E$6=""),"",IF(OR(AND(E$4="Total of All Categories",E$5="Total"),AND( E$4&lt;&gt;"Total of All Categories",E$5="All Subcategories")),"",IF(AND(E$4="Total of All Categories",E$5="All Subcategories",E$6="All Types of Revenue"),'Marion-Nassau'!$S35,IF(AND(COUNTIF('Dropdown Selections'!$C:$C,"="&amp;E$4)=1,E$4&lt;&gt;"OTHER",E$5="Total"),INDEX('Marion-Nassau'!$H25:$S35,MATCH(E$4,'Marion-Nassau'!$G25:$G35,0),MATCH(E$6,'Marion-Nassau'!$H24:$S24,0)),IF(AND(COUNTIF('Dropdown Selections'!$C:$C,"="&amp;E$4)=1,E$4="OTHER",E$5="Total"),INDEX('Marion-Nassau'!$H25:$S35,MATCH("331900 - Federal Grant - Other",'Marion-Nassau'!$C25:$C35,0),MATCH(E$6,'Marion-Nassau'!$H24:$S24,0)),IF(AND(COUNTIF('Dropdown Selections'!$C:$C,"="&amp;E$4)&gt;1,OR(E$5&lt;&gt;"Total", E$5&lt;&gt;"All Subcategories"),E$4=INDEX('Dropdown Selections'!$C:$D,MATCH(E$5,'Dropdown Selections'!$D:$D,0),1)),INDEX('Marion-Nassau'!$H25:$S35,MATCH("*"&amp;E$5&amp;"*",'Marion-Nassau'!$C25:$C35,0),MATCH(E$6,'Marion-Nassau'!$H24:$S24,0)),IF(OR(AND(COUNTIF('Dropdown Selections'!$C:$C,"="&amp;E$4)&gt;1,E$5="Total"),AND(E$4="Total of All Categories",E$5="All Subcategories")),SUMIF('Marion-Nassau'!$G25:$G35,"="&amp;E$4,INDEX('Marion-Nassau'!$H25:$S35,,MATCH(E$6,'Marion-Nassau'!$H24:$S24,0))),""))))))),0)</f>
        <v>120191</v>
      </c>
      <c r="F49" s="31">
        <f>IFERROR(IF(OR(F$4="",F$5="",F$6=""),"",IF(OR(AND(F$4="Total of All Categories",F$5="Total"),AND( F$4&lt;&gt;"Total of All Categories",F$5="All Subcategories")),"",IF(AND(F$4="Total of All Categories",F$5="All Subcategories",F$6="All Types of Revenue"),'Marion-Nassau'!$S35,IF(AND(COUNTIF('Dropdown Selections'!$C:$C,"="&amp;F$4)=1,F$4&lt;&gt;"OTHER",F$5="Total"),INDEX('Marion-Nassau'!$H25:$S35,MATCH(F$4,'Marion-Nassau'!$G25:$G35,0),MATCH(F$6,'Marion-Nassau'!$H24:$S24,0)),IF(AND(COUNTIF('Dropdown Selections'!$C:$C,"="&amp;F$4)=1,F$4="OTHER",F$5="Total"),INDEX('Marion-Nassau'!$H25:$S35,MATCH("331900 - Federal Grant - Other",'Marion-Nassau'!$C25:$C35,0),MATCH(F$6,'Marion-Nassau'!$H24:$S24,0)),IF(AND(COUNTIF('Dropdown Selections'!$C:$C,"="&amp;F$4)&gt;1,OR(F$5&lt;&gt;"Total", F$5&lt;&gt;"All Subcategories"),F$4=INDEX('Dropdown Selections'!$C:$D,MATCH(F$5,'Dropdown Selections'!$D:$D,0),1)),INDEX('Marion-Nassau'!$H25:$S35,MATCH("*"&amp;F$5&amp;"*",'Marion-Nassau'!$C25:$C35,0),MATCH(F$6,'Marion-Nassau'!$H24:$S24,0)),IF(OR(AND(COUNTIF('Dropdown Selections'!$C:$C,"="&amp;F$4)&gt;1,F$5="Total"),AND(F$4="Total of All Categories",F$5="All Subcategories")),SUMIF('Marion-Nassau'!$G25:$G35,"="&amp;F$4,INDEX('Marion-Nassau'!$H25:$S35,,MATCH(F$6,'Marion-Nassau'!$H24:$S24,0))),""))))))),0)</f>
        <v>289009</v>
      </c>
      <c r="G49" s="31">
        <f>IFERROR(IF(OR(G$4="",G$5="",G$6=""),"",IF(OR(AND(G$4="Total of All Categories",G$5="Total"),AND( G$4&lt;&gt;"Total of All Categories",G$5="All Subcategories")),"",IF(AND(G$4="Total of All Categories",G$5="All Subcategories",G$6="All Types of Revenue"),'Marion-Nassau'!$S35,IF(AND(COUNTIF('Dropdown Selections'!$C:$C,"="&amp;G$4)=1,G$4&lt;&gt;"OTHER",G$5="Total"),INDEX('Marion-Nassau'!$H25:$S35,MATCH(G$4,'Marion-Nassau'!$G25:$G35,0),MATCH(G$6,'Marion-Nassau'!$H24:$S24,0)),IF(AND(COUNTIF('Dropdown Selections'!$C:$C,"="&amp;G$4)=1,G$4="OTHER",G$5="Total"),INDEX('Marion-Nassau'!$H25:$S35,MATCH("331900 - Federal Grant - Other",'Marion-Nassau'!$C25:$C35,0),MATCH(G$6,'Marion-Nassau'!$H24:$S24,0)),IF(AND(COUNTIF('Dropdown Selections'!$C:$C,"="&amp;G$4)&gt;1,OR(G$5&lt;&gt;"Total", G$5&lt;&gt;"All Subcategories"),G$4=INDEX('Dropdown Selections'!$C:$D,MATCH(G$5,'Dropdown Selections'!$D:$D,0),1)),INDEX('Marion-Nassau'!$H25:$S35,MATCH("*"&amp;G$5&amp;"*",'Marion-Nassau'!$C25:$C35,0),MATCH(G$6,'Marion-Nassau'!$H24:$S24,0)),IF(OR(AND(COUNTIF('Dropdown Selections'!$C:$C,"="&amp;G$4)&gt;1,G$5="Total"),AND(G$4="Total of All Categories",G$5="All Subcategories")),SUMIF('Marion-Nassau'!$G25:$G35,"="&amp;G$4,INDEX('Marion-Nassau'!$H25:$S35,,MATCH(G$6,'Marion-Nassau'!$H24:$S24,0))),""))))))),0)</f>
        <v>4376948</v>
      </c>
      <c r="H49" s="31">
        <f>IFERROR(IF(OR(H$4="",H$5="",H$6=""),"",IF(OR(AND(H$4="Total of All Categories",H$5="Total"),AND( H$4&lt;&gt;"Total of All Categories",H$5="All Subcategories")),"",IF(AND(H$4="Total of All Categories",H$5="All Subcategories",H$6="All Types of Revenue"),'Marion-Nassau'!$S35,IF(AND(COUNTIF('Dropdown Selections'!$C:$C,"="&amp;H$4)=1,H$4&lt;&gt;"OTHER",H$5="Total"),INDEX('Marion-Nassau'!$H25:$S35,MATCH(H$4,'Marion-Nassau'!$G25:$G35,0),MATCH(H$6,'Marion-Nassau'!$H24:$S24,0)),IF(AND(COUNTIF('Dropdown Selections'!$C:$C,"="&amp;H$4)=1,H$4="OTHER",H$5="Total"),INDEX('Marion-Nassau'!$H25:$S35,MATCH("331900 - Federal Grant - Other",'Marion-Nassau'!$C25:$C35,0),MATCH(H$6,'Marion-Nassau'!$H24:$S24,0)),IF(AND(COUNTIF('Dropdown Selections'!$C:$C,"="&amp;H$4)&gt;1,OR(H$5&lt;&gt;"Total", H$5&lt;&gt;"All Subcategories"),H$4=INDEX('Dropdown Selections'!$C:$D,MATCH(H$5,'Dropdown Selections'!$D:$D,0),1)),INDEX('Marion-Nassau'!$H25:$S35,MATCH("*"&amp;H$5&amp;"*",'Marion-Nassau'!$C25:$C35,0),MATCH(H$6,'Marion-Nassau'!$H24:$S24,0)),IF(OR(AND(COUNTIF('Dropdown Selections'!$C:$C,"="&amp;H$4)&gt;1,H$5="Total"),AND(H$4="Total of All Categories",H$5="All Subcategories")),SUMIF('Marion-Nassau'!$G25:$G35,"="&amp;H$4,INDEX('Marion-Nassau'!$H25:$S35,,MATCH(H$6,'Marion-Nassau'!$H24:$S24,0))),""))))))),0)</f>
        <v>0</v>
      </c>
      <c r="I49" s="31">
        <f>IFERROR(IF(OR(I$4="",I$5="",I$6=""),"",IF(OR(AND(I$4="Total of All Categories",I$5="Total"),AND( I$4&lt;&gt;"Total of All Categories",I$5="All Subcategories")),"",IF(AND(I$4="Total of All Categories",I$5="All Subcategories",I$6="All Types of Revenue"),'Marion-Nassau'!$S35,IF(AND(COUNTIF('Dropdown Selections'!$C:$C,"="&amp;I$4)=1,I$4&lt;&gt;"OTHER",I$5="Total"),INDEX('Marion-Nassau'!$H25:$S35,MATCH(I$4,'Marion-Nassau'!$G25:$G35,0),MATCH(I$6,'Marion-Nassau'!$H24:$S24,0)),IF(AND(COUNTIF('Dropdown Selections'!$C:$C,"="&amp;I$4)=1,I$4="OTHER",I$5="Total"),INDEX('Marion-Nassau'!$H25:$S35,MATCH("331900 - Federal Grant - Other",'Marion-Nassau'!$C25:$C35,0),MATCH(I$6,'Marion-Nassau'!$H24:$S24,0)),IF(AND(COUNTIF('Dropdown Selections'!$C:$C,"="&amp;I$4)&gt;1,OR(I$5&lt;&gt;"Total", I$5&lt;&gt;"All Subcategories"),I$4=INDEX('Dropdown Selections'!$C:$D,MATCH(I$5,'Dropdown Selections'!$D:$D,0),1)),INDEX('Marion-Nassau'!$H25:$S35,MATCH("*"&amp;I$5&amp;"*",'Marion-Nassau'!$C25:$C35,0),MATCH(I$6,'Marion-Nassau'!$H24:$S24,0)),IF(OR(AND(COUNTIF('Dropdown Selections'!$C:$C,"="&amp;I$4)&gt;1,I$5="Total"),AND(I$4="Total of All Categories",I$5="All Subcategories")),SUMIF('Marion-Nassau'!$G25:$G35,"="&amp;I$4,INDEX('Marion-Nassau'!$H25:$S35,,MATCH(I$6,'Marion-Nassau'!$H24:$S24,0))),""))))))),0)</f>
        <v>557026</v>
      </c>
      <c r="J49" s="31">
        <f>IFERROR(IF(OR(J$4="",J$5="",J$6=""),"",IF(OR(AND(J$4="Total of All Categories",J$5="Total"),AND( J$4&lt;&gt;"Total of All Categories",J$5="All Subcategories")),"",IF(AND(J$4="Total of All Categories",J$5="All Subcategories",J$6="All Types of Revenue"),'Marion-Nassau'!$S35,IF(AND(COUNTIF('Dropdown Selections'!$C:$C,"="&amp;J$4)=1,J$4&lt;&gt;"OTHER",J$5="Total"),INDEX('Marion-Nassau'!$H25:$S35,MATCH(J$4,'Marion-Nassau'!$G25:$G35,0),MATCH(J$6,'Marion-Nassau'!$H24:$S24,0)),IF(AND(COUNTIF('Dropdown Selections'!$C:$C,"="&amp;J$4)=1,J$4="OTHER",J$5="Total"),INDEX('Marion-Nassau'!$H25:$S35,MATCH("331900 - Federal Grant - Other",'Marion-Nassau'!$C25:$C35,0),MATCH(J$6,'Marion-Nassau'!$H24:$S24,0)),IF(AND(COUNTIF('Dropdown Selections'!$C:$C,"="&amp;J$4)&gt;1,OR(J$5&lt;&gt;"Total", J$5&lt;&gt;"All Subcategories"),J$4=INDEX('Dropdown Selections'!$C:$D,MATCH(J$5,'Dropdown Selections'!$D:$D,0),1)),INDEX('Marion-Nassau'!$H25:$S35,MATCH("*"&amp;J$5&amp;"*",'Marion-Nassau'!$C25:$C35,0),MATCH(J$6,'Marion-Nassau'!$H24:$S24,0)),IF(OR(AND(COUNTIF('Dropdown Selections'!$C:$C,"="&amp;J$4)&gt;1,J$5="Total"),AND(J$4="Total of All Categories",J$5="All Subcategories")),SUMIF('Marion-Nassau'!$G25:$G35,"="&amp;J$4,INDEX('Marion-Nassau'!$H25:$S35,,MATCH(J$6,'Marion-Nassau'!$H24:$S24,0))),""))))))),0)</f>
        <v>16007</v>
      </c>
      <c r="K49" s="31">
        <f>IFERROR(IF(OR(K$4="",K$5="",K$6=""),"",IF(OR(AND(K$4="Total of All Categories",K$5="Total"),AND( K$4&lt;&gt;"Total of All Categories",K$5="All Subcategories")),"",IF(AND(K$4="Total of All Categories",K$5="All Subcategories",K$6="All Types of Revenue"),'Marion-Nassau'!$S35,IF(AND(COUNTIF('Dropdown Selections'!$C:$C,"="&amp;K$4)=1,K$4&lt;&gt;"OTHER",K$5="Total"),INDEX('Marion-Nassau'!$H25:$S35,MATCH(K$4,'Marion-Nassau'!$G25:$G35,0),MATCH(K$6,'Marion-Nassau'!$H24:$S24,0)),IF(AND(COUNTIF('Dropdown Selections'!$C:$C,"="&amp;K$4)=1,K$4="OTHER",K$5="Total"),INDEX('Marion-Nassau'!$H25:$S35,MATCH("331900 - Federal Grant - Other",'Marion-Nassau'!$C25:$C35,0),MATCH(K$6,'Marion-Nassau'!$H24:$S24,0)),IF(AND(COUNTIF('Dropdown Selections'!$C:$C,"="&amp;K$4)&gt;1,OR(K$5&lt;&gt;"Total", K$5&lt;&gt;"All Subcategories"),K$4=INDEX('Dropdown Selections'!$C:$D,MATCH(K$5,'Dropdown Selections'!$D:$D,0),1)),INDEX('Marion-Nassau'!$H25:$S35,MATCH("*"&amp;K$5&amp;"*",'Marion-Nassau'!$C25:$C35,0),MATCH(K$6,'Marion-Nassau'!$H24:$S24,0)),IF(OR(AND(COUNTIF('Dropdown Selections'!$C:$C,"="&amp;K$4)&gt;1,K$5="Total"),AND(K$4="Total of All Categories",K$5="All Subcategories")),SUMIF('Marion-Nassau'!$G25:$G35,"="&amp;K$4,INDEX('Marion-Nassau'!$H25:$S35,,MATCH(K$6,'Marion-Nassau'!$H24:$S24,0))),""))))))),0)</f>
        <v>0</v>
      </c>
      <c r="L49" s="31">
        <f>IFERROR(IF(OR(L$4="",L$5="",L$6=""),"",IF(OR(AND(L$4="Total of All Categories",L$5="Total"),AND( L$4&lt;&gt;"Total of All Categories",L$5="All Subcategories")),"",IF(AND(L$4="Total of All Categories",L$5="All Subcategories",L$6="All Types of Revenue"),'Marion-Nassau'!$S35,IF(AND(COUNTIF('Dropdown Selections'!$C:$C,"="&amp;L$4)=1,L$4&lt;&gt;"OTHER",L$5="Total"),INDEX('Marion-Nassau'!$H25:$S35,MATCH(L$4,'Marion-Nassau'!$G25:$G35,0),MATCH(L$6,'Marion-Nassau'!$H24:$S24,0)),IF(AND(COUNTIF('Dropdown Selections'!$C:$C,"="&amp;L$4)=1,L$4="OTHER",L$5="Total"),INDEX('Marion-Nassau'!$H25:$S35,MATCH("331900 - Federal Grant - Other",'Marion-Nassau'!$C25:$C35,0),MATCH(L$6,'Marion-Nassau'!$H24:$S24,0)),IF(AND(COUNTIF('Dropdown Selections'!$C:$C,"="&amp;L$4)&gt;1,OR(L$5&lt;&gt;"Total", L$5&lt;&gt;"All Subcategories"),L$4=INDEX('Dropdown Selections'!$C:$D,MATCH(L$5,'Dropdown Selections'!$D:$D,0),1)),INDEX('Marion-Nassau'!$H25:$S35,MATCH("*"&amp;L$5&amp;"*",'Marion-Nassau'!$C25:$C35,0),MATCH(L$6,'Marion-Nassau'!$H24:$S24,0)),IF(OR(AND(COUNTIF('Dropdown Selections'!$C:$C,"="&amp;L$4)&gt;1,L$5="Total"),AND(L$4="Total of All Categories",L$5="All Subcategories")),SUMIF('Marion-Nassau'!$G25:$G35,"="&amp;L$4,INDEX('Marion-Nassau'!$H25:$S35,,MATCH(L$6,'Marion-Nassau'!$H24:$S24,0))),""))))))),0)</f>
        <v>250814</v>
      </c>
    </row>
    <row r="50" spans="2:12" s="29" customFormat="1" ht="15.75" x14ac:dyDescent="0.25">
      <c r="B50" s="32" t="s">
        <v>149</v>
      </c>
      <c r="C50" s="31">
        <f>IFERROR(IF(OR(C$4="",C$5="",C$6=""),"",IF(OR(AND(C$4="Total of All Categories",C$5="Total"),AND( C$4&lt;&gt;"Total of All Categories",C$5="All Subcategories")),"",IF(AND(C$4="Total of All Categories",C$5="All Subcategories",C$6="All Types of Revenue"),'Marion-Nassau'!$S50,IF(AND(COUNTIF('Dropdown Selections'!$C:$C,"="&amp;C$4)=1,C$4&lt;&gt;"OTHER",C$5="Total"),INDEX('Marion-Nassau'!$H38:$S50,MATCH(C$4,'Marion-Nassau'!$G38:$G50,0),MATCH(C$6,'Marion-Nassau'!$H37:$S37,0)),IF(AND(COUNTIF('Dropdown Selections'!$C:$C,"="&amp;C$4)=1,C$4="OTHER",C$5="Total"),INDEX('Marion-Nassau'!$H38:$S50,MATCH("331900 - Federal Grant - Other",'Marion-Nassau'!$C38:$C50,0),MATCH(C$6,'Marion-Nassau'!$H37:$S37,0)),IF(AND(COUNTIF('Dropdown Selections'!$C:$C,"="&amp;C$4)&gt;1,OR(C$5&lt;&gt;"Total", C$5&lt;&gt;"All Subcategories"),C$4=INDEX('Dropdown Selections'!$C:$D,MATCH(C$5,'Dropdown Selections'!$D:$D,0),1)),INDEX('Marion-Nassau'!$H38:$S50,MATCH("*"&amp;C$5&amp;"*",'Marion-Nassau'!$C38:$C50,0),MATCH(C$6,'Marion-Nassau'!$H37:$S37,0)),IF(OR(AND(COUNTIF('Dropdown Selections'!$C:$C,"="&amp;C$4)&gt;1,C$5="Total"),AND(C$4="Total of All Categories",C$5="All Subcategories")),SUMIF('Marion-Nassau'!$G38:$G50,"="&amp;C$4,INDEX('Marion-Nassau'!$H38:$S50,,MATCH(C$6,'Marion-Nassau'!$H37:$S37,0))),""))))))),0)</f>
        <v>27232043</v>
      </c>
      <c r="D50" s="31">
        <f>IFERROR(IF(OR(D$4="",D$5="",D$6=""),"",IF(OR(AND(D$4="Total of All Categories",D$5="Total"),AND( D$4&lt;&gt;"Total of All Categories",D$5="All Subcategories")),"",IF(AND(D$4="Total of All Categories",D$5="All Subcategories",D$6="All Types of Revenue"),'Marion-Nassau'!$S50,IF(AND(COUNTIF('Dropdown Selections'!$C:$C,"="&amp;D$4)=1,D$4&lt;&gt;"OTHER",D$5="Total"),INDEX('Marion-Nassau'!$H38:$S50,MATCH(D$4,'Marion-Nassau'!$G38:$G50,0),MATCH(D$6,'Marion-Nassau'!$H37:$S37,0)),IF(AND(COUNTIF('Dropdown Selections'!$C:$C,"="&amp;D$4)=1,D$4="OTHER",D$5="Total"),INDEX('Marion-Nassau'!$H38:$S50,MATCH("331900 - Federal Grant - Other",'Marion-Nassau'!$C38:$C50,0),MATCH(D$6,'Marion-Nassau'!$H37:$S37,0)),IF(AND(COUNTIF('Dropdown Selections'!$C:$C,"="&amp;D$4)&gt;1,OR(D$5&lt;&gt;"Total", D$5&lt;&gt;"All Subcategories"),D$4=INDEX('Dropdown Selections'!$C:$D,MATCH(D$5,'Dropdown Selections'!$D:$D,0),1)),INDEX('Marion-Nassau'!$H38:$S50,MATCH("*"&amp;D$5&amp;"*",'Marion-Nassau'!$C38:$C50,0),MATCH(D$6,'Marion-Nassau'!$H37:$S37,0)),IF(OR(AND(COUNTIF('Dropdown Selections'!$C:$C,"="&amp;D$4)&gt;1,D$5="Total"),AND(D$4="Total of All Categories",D$5="All Subcategories")),SUMIF('Marion-Nassau'!$G38:$G50,"="&amp;D$4,INDEX('Marion-Nassau'!$H38:$S50,,MATCH(D$6,'Marion-Nassau'!$H37:$S37,0))),""))))))),0)</f>
        <v>0</v>
      </c>
      <c r="E50" s="31">
        <f>IFERROR(IF(OR(E$4="",E$5="",E$6=""),"",IF(OR(AND(E$4="Total of All Categories",E$5="Total"),AND( E$4&lt;&gt;"Total of All Categories",E$5="All Subcategories")),"",IF(AND(E$4="Total of All Categories",E$5="All Subcategories",E$6="All Types of Revenue"),'Marion-Nassau'!$S50,IF(AND(COUNTIF('Dropdown Selections'!$C:$C,"="&amp;E$4)=1,E$4&lt;&gt;"OTHER",E$5="Total"),INDEX('Marion-Nassau'!$H38:$S50,MATCH(E$4,'Marion-Nassau'!$G38:$G50,0),MATCH(E$6,'Marion-Nassau'!$H37:$S37,0)),IF(AND(COUNTIF('Dropdown Selections'!$C:$C,"="&amp;E$4)=1,E$4="OTHER",E$5="Total"),INDEX('Marion-Nassau'!$H38:$S50,MATCH("331900 - Federal Grant - Other",'Marion-Nassau'!$C38:$C50,0),MATCH(E$6,'Marion-Nassau'!$H37:$S37,0)),IF(AND(COUNTIF('Dropdown Selections'!$C:$C,"="&amp;E$4)&gt;1,OR(E$5&lt;&gt;"Total", E$5&lt;&gt;"All Subcategories"),E$4=INDEX('Dropdown Selections'!$C:$D,MATCH(E$5,'Dropdown Selections'!$D:$D,0),1)),INDEX('Marion-Nassau'!$H38:$S50,MATCH("*"&amp;E$5&amp;"*",'Marion-Nassau'!$C38:$C50,0),MATCH(E$6,'Marion-Nassau'!$H37:$S37,0)),IF(OR(AND(COUNTIF('Dropdown Selections'!$C:$C,"="&amp;E$4)&gt;1,E$5="Total"),AND(E$4="Total of All Categories",E$5="All Subcategories")),SUMIF('Marion-Nassau'!$G38:$G50,"="&amp;E$4,INDEX('Marion-Nassau'!$H38:$S50,,MATCH(E$6,'Marion-Nassau'!$H37:$S37,0))),""))))))),0)</f>
        <v>20908704</v>
      </c>
      <c r="F50" s="31">
        <f>IFERROR(IF(OR(F$4="",F$5="",F$6=""),"",IF(OR(AND(F$4="Total of All Categories",F$5="Total"),AND( F$4&lt;&gt;"Total of All Categories",F$5="All Subcategories")),"",IF(AND(F$4="Total of All Categories",F$5="All Subcategories",F$6="All Types of Revenue"),'Marion-Nassau'!$S50,IF(AND(COUNTIF('Dropdown Selections'!$C:$C,"="&amp;F$4)=1,F$4&lt;&gt;"OTHER",F$5="Total"),INDEX('Marion-Nassau'!$H38:$S50,MATCH(F$4,'Marion-Nassau'!$G38:$G50,0),MATCH(F$6,'Marion-Nassau'!$H37:$S37,0)),IF(AND(COUNTIF('Dropdown Selections'!$C:$C,"="&amp;F$4)=1,F$4="OTHER",F$5="Total"),INDEX('Marion-Nassau'!$H38:$S50,MATCH("331900 - Federal Grant - Other",'Marion-Nassau'!$C38:$C50,0),MATCH(F$6,'Marion-Nassau'!$H37:$S37,0)),IF(AND(COUNTIF('Dropdown Selections'!$C:$C,"="&amp;F$4)&gt;1,OR(F$5&lt;&gt;"Total", F$5&lt;&gt;"All Subcategories"),F$4=INDEX('Dropdown Selections'!$C:$D,MATCH(F$5,'Dropdown Selections'!$D:$D,0),1)),INDEX('Marion-Nassau'!$H38:$S50,MATCH("*"&amp;F$5&amp;"*",'Marion-Nassau'!$C38:$C50,0),MATCH(F$6,'Marion-Nassau'!$H37:$S37,0)),IF(OR(AND(COUNTIF('Dropdown Selections'!$C:$C,"="&amp;F$4)&gt;1,F$5="Total"),AND(F$4="Total of All Categories",F$5="All Subcategories")),SUMIF('Marion-Nassau'!$G38:$G50,"="&amp;F$4,INDEX('Marion-Nassau'!$H38:$S50,,MATCH(F$6,'Marion-Nassau'!$H37:$S37,0))),""))))))),0)</f>
        <v>0</v>
      </c>
      <c r="G50" s="31">
        <f>IFERROR(IF(OR(G$4="",G$5="",G$6=""),"",IF(OR(AND(G$4="Total of All Categories",G$5="Total"),AND( G$4&lt;&gt;"Total of All Categories",G$5="All Subcategories")),"",IF(AND(G$4="Total of All Categories",G$5="All Subcategories",G$6="All Types of Revenue"),'Marion-Nassau'!$S50,IF(AND(COUNTIF('Dropdown Selections'!$C:$C,"="&amp;G$4)=1,G$4&lt;&gt;"OTHER",G$5="Total"),INDEX('Marion-Nassau'!$H38:$S50,MATCH(G$4,'Marion-Nassau'!$G38:$G50,0),MATCH(G$6,'Marion-Nassau'!$H37:$S37,0)),IF(AND(COUNTIF('Dropdown Selections'!$C:$C,"="&amp;G$4)=1,G$4="OTHER",G$5="Total"),INDEX('Marion-Nassau'!$H38:$S50,MATCH("331900 - Federal Grant - Other",'Marion-Nassau'!$C38:$C50,0),MATCH(G$6,'Marion-Nassau'!$H37:$S37,0)),IF(AND(COUNTIF('Dropdown Selections'!$C:$C,"="&amp;G$4)&gt;1,OR(G$5&lt;&gt;"Total", G$5&lt;&gt;"All Subcategories"),G$4=INDEX('Dropdown Selections'!$C:$D,MATCH(G$5,'Dropdown Selections'!$D:$D,0),1)),INDEX('Marion-Nassau'!$H38:$S50,MATCH("*"&amp;G$5&amp;"*",'Marion-Nassau'!$C38:$C50,0),MATCH(G$6,'Marion-Nassau'!$H37:$S37,0)),IF(OR(AND(COUNTIF('Dropdown Selections'!$C:$C,"="&amp;G$4)&gt;1,G$5="Total"),AND(G$4="Total of All Categories",G$5="All Subcategories")),SUMIF('Marion-Nassau'!$G38:$G50,"="&amp;G$4,INDEX('Marion-Nassau'!$H38:$S50,,MATCH(G$6,'Marion-Nassau'!$H37:$S37,0))),""))))))),0)</f>
        <v>5028839</v>
      </c>
      <c r="H50" s="31">
        <f>IFERROR(IF(OR(H$4="",H$5="",H$6=""),"",IF(OR(AND(H$4="Total of All Categories",H$5="Total"),AND( H$4&lt;&gt;"Total of All Categories",H$5="All Subcategories")),"",IF(AND(H$4="Total of All Categories",H$5="All Subcategories",H$6="All Types of Revenue"),'Marion-Nassau'!$S50,IF(AND(COUNTIF('Dropdown Selections'!$C:$C,"="&amp;H$4)=1,H$4&lt;&gt;"OTHER",H$5="Total"),INDEX('Marion-Nassau'!$H38:$S50,MATCH(H$4,'Marion-Nassau'!$G38:$G50,0),MATCH(H$6,'Marion-Nassau'!$H37:$S37,0)),IF(AND(COUNTIF('Dropdown Selections'!$C:$C,"="&amp;H$4)=1,H$4="OTHER",H$5="Total"),INDEX('Marion-Nassau'!$H38:$S50,MATCH("331900 - Federal Grant - Other",'Marion-Nassau'!$C38:$C50,0),MATCH(H$6,'Marion-Nassau'!$H37:$S37,0)),IF(AND(COUNTIF('Dropdown Selections'!$C:$C,"="&amp;H$4)&gt;1,OR(H$5&lt;&gt;"Total", H$5&lt;&gt;"All Subcategories"),H$4=INDEX('Dropdown Selections'!$C:$D,MATCH(H$5,'Dropdown Selections'!$D:$D,0),1)),INDEX('Marion-Nassau'!$H38:$S50,MATCH("*"&amp;H$5&amp;"*",'Marion-Nassau'!$C38:$C50,0),MATCH(H$6,'Marion-Nassau'!$H37:$S37,0)),IF(OR(AND(COUNTIF('Dropdown Selections'!$C:$C,"="&amp;H$4)&gt;1,H$5="Total"),AND(H$4="Total of All Categories",H$5="All Subcategories")),SUMIF('Marion-Nassau'!$G38:$G50,"="&amp;H$4,INDEX('Marion-Nassau'!$H38:$S50,,MATCH(H$6,'Marion-Nassau'!$H37:$S37,0))),""))))))),0)</f>
        <v>327014</v>
      </c>
      <c r="I50" s="31">
        <f>IFERROR(IF(OR(I$4="",I$5="",I$6=""),"",IF(OR(AND(I$4="Total of All Categories",I$5="Total"),AND( I$4&lt;&gt;"Total of All Categories",I$5="All Subcategories")),"",IF(AND(I$4="Total of All Categories",I$5="All Subcategories",I$6="All Types of Revenue"),'Marion-Nassau'!$S50,IF(AND(COUNTIF('Dropdown Selections'!$C:$C,"="&amp;I$4)=1,I$4&lt;&gt;"OTHER",I$5="Total"),INDEX('Marion-Nassau'!$H38:$S50,MATCH(I$4,'Marion-Nassau'!$G38:$G50,0),MATCH(I$6,'Marion-Nassau'!$H37:$S37,0)),IF(AND(COUNTIF('Dropdown Selections'!$C:$C,"="&amp;I$4)=1,I$4="OTHER",I$5="Total"),INDEX('Marion-Nassau'!$H38:$S50,MATCH("331900 - Federal Grant - Other",'Marion-Nassau'!$C38:$C50,0),MATCH(I$6,'Marion-Nassau'!$H37:$S37,0)),IF(AND(COUNTIF('Dropdown Selections'!$C:$C,"="&amp;I$4)&gt;1,OR(I$5&lt;&gt;"Total", I$5&lt;&gt;"All Subcategories"),I$4=INDEX('Dropdown Selections'!$C:$D,MATCH(I$5,'Dropdown Selections'!$D:$D,0),1)),INDEX('Marion-Nassau'!$H38:$S50,MATCH("*"&amp;I$5&amp;"*",'Marion-Nassau'!$C38:$C50,0),MATCH(I$6,'Marion-Nassau'!$H37:$S37,0)),IF(OR(AND(COUNTIF('Dropdown Selections'!$C:$C,"="&amp;I$4)&gt;1,I$5="Total"),AND(I$4="Total of All Categories",I$5="All Subcategories")),SUMIF('Marion-Nassau'!$G38:$G50,"="&amp;I$4,INDEX('Marion-Nassau'!$H38:$S50,,MATCH(I$6,'Marion-Nassau'!$H37:$S37,0))),""))))))),0)</f>
        <v>950336</v>
      </c>
      <c r="J50" s="31">
        <f>IFERROR(IF(OR(J$4="",J$5="",J$6=""),"",IF(OR(AND(J$4="Total of All Categories",J$5="Total"),AND( J$4&lt;&gt;"Total of All Categories",J$5="All Subcategories")),"",IF(AND(J$4="Total of All Categories",J$5="All Subcategories",J$6="All Types of Revenue"),'Marion-Nassau'!$S50,IF(AND(COUNTIF('Dropdown Selections'!$C:$C,"="&amp;J$4)=1,J$4&lt;&gt;"OTHER",J$5="Total"),INDEX('Marion-Nassau'!$H38:$S50,MATCH(J$4,'Marion-Nassau'!$G38:$G50,0),MATCH(J$6,'Marion-Nassau'!$H37:$S37,0)),IF(AND(COUNTIF('Dropdown Selections'!$C:$C,"="&amp;J$4)=1,J$4="OTHER",J$5="Total"),INDEX('Marion-Nassau'!$H38:$S50,MATCH("331900 - Federal Grant - Other",'Marion-Nassau'!$C38:$C50,0),MATCH(J$6,'Marion-Nassau'!$H37:$S37,0)),IF(AND(COUNTIF('Dropdown Selections'!$C:$C,"="&amp;J$4)&gt;1,OR(J$5&lt;&gt;"Total", J$5&lt;&gt;"All Subcategories"),J$4=INDEX('Dropdown Selections'!$C:$D,MATCH(J$5,'Dropdown Selections'!$D:$D,0),1)),INDEX('Marion-Nassau'!$H38:$S50,MATCH("*"&amp;J$5&amp;"*",'Marion-Nassau'!$C38:$C50,0),MATCH(J$6,'Marion-Nassau'!$H37:$S37,0)),IF(OR(AND(COUNTIF('Dropdown Selections'!$C:$C,"="&amp;J$4)&gt;1,J$5="Total"),AND(J$4="Total of All Categories",J$5="All Subcategories")),SUMIF('Marion-Nassau'!$G38:$G50,"="&amp;J$4,INDEX('Marion-Nassau'!$H38:$S50,,MATCH(J$6,'Marion-Nassau'!$H37:$S37,0))),""))))))),0)</f>
        <v>17150</v>
      </c>
      <c r="K50" s="31">
        <f>IFERROR(IF(OR(K$4="",K$5="",K$6=""),"",IF(OR(AND(K$4="Total of All Categories",K$5="Total"),AND( K$4&lt;&gt;"Total of All Categories",K$5="All Subcategories")),"",IF(AND(K$4="Total of All Categories",K$5="All Subcategories",K$6="All Types of Revenue"),'Marion-Nassau'!$S50,IF(AND(COUNTIF('Dropdown Selections'!$C:$C,"="&amp;K$4)=1,K$4&lt;&gt;"OTHER",K$5="Total"),INDEX('Marion-Nassau'!$H38:$S50,MATCH(K$4,'Marion-Nassau'!$G38:$G50,0),MATCH(K$6,'Marion-Nassau'!$H37:$S37,0)),IF(AND(COUNTIF('Dropdown Selections'!$C:$C,"="&amp;K$4)=1,K$4="OTHER",K$5="Total"),INDEX('Marion-Nassau'!$H38:$S50,MATCH("331900 - Federal Grant - Other",'Marion-Nassau'!$C38:$C50,0),MATCH(K$6,'Marion-Nassau'!$H37:$S37,0)),IF(AND(COUNTIF('Dropdown Selections'!$C:$C,"="&amp;K$4)&gt;1,OR(K$5&lt;&gt;"Total", K$5&lt;&gt;"All Subcategories"),K$4=INDEX('Dropdown Selections'!$C:$D,MATCH(K$5,'Dropdown Selections'!$D:$D,0),1)),INDEX('Marion-Nassau'!$H38:$S50,MATCH("*"&amp;K$5&amp;"*",'Marion-Nassau'!$C38:$C50,0),MATCH(K$6,'Marion-Nassau'!$H37:$S37,0)),IF(OR(AND(COUNTIF('Dropdown Selections'!$C:$C,"="&amp;K$4)&gt;1,K$5="Total"),AND(K$4="Total of All Categories",K$5="All Subcategories")),SUMIF('Marion-Nassau'!$G38:$G50,"="&amp;K$4,INDEX('Marion-Nassau'!$H38:$S50,,MATCH(K$6,'Marion-Nassau'!$H37:$S37,0))),""))))))),0)</f>
        <v>0</v>
      </c>
      <c r="L50" s="31">
        <f>IFERROR(IF(OR(L$4="",L$5="",L$6=""),"",IF(OR(AND(L$4="Total of All Categories",L$5="Total"),AND( L$4&lt;&gt;"Total of All Categories",L$5="All Subcategories")),"",IF(AND(L$4="Total of All Categories",L$5="All Subcategories",L$6="All Types of Revenue"),'Marion-Nassau'!$S50,IF(AND(COUNTIF('Dropdown Selections'!$C:$C,"="&amp;L$4)=1,L$4&lt;&gt;"OTHER",L$5="Total"),INDEX('Marion-Nassau'!$H38:$S50,MATCH(L$4,'Marion-Nassau'!$G38:$G50,0),MATCH(L$6,'Marion-Nassau'!$H37:$S37,0)),IF(AND(COUNTIF('Dropdown Selections'!$C:$C,"="&amp;L$4)=1,L$4="OTHER",L$5="Total"),INDEX('Marion-Nassau'!$H38:$S50,MATCH("331900 - Federal Grant - Other",'Marion-Nassau'!$C38:$C50,0),MATCH(L$6,'Marion-Nassau'!$H37:$S37,0)),IF(AND(COUNTIF('Dropdown Selections'!$C:$C,"="&amp;L$4)&gt;1,OR(L$5&lt;&gt;"Total", L$5&lt;&gt;"All Subcategories"),L$4=INDEX('Dropdown Selections'!$C:$D,MATCH(L$5,'Dropdown Selections'!$D:$D,0),1)),INDEX('Marion-Nassau'!$H38:$S50,MATCH("*"&amp;L$5&amp;"*",'Marion-Nassau'!$C38:$C50,0),MATCH(L$6,'Marion-Nassau'!$H37:$S37,0)),IF(OR(AND(COUNTIF('Dropdown Selections'!$C:$C,"="&amp;L$4)&gt;1,L$5="Total"),AND(L$4="Total of All Categories",L$5="All Subcategories")),SUMIF('Marion-Nassau'!$G38:$G50,"="&amp;L$4,INDEX('Marion-Nassau'!$H38:$S50,,MATCH(L$6,'Marion-Nassau'!$H37:$S37,0))),""))))))),0)</f>
        <v>0</v>
      </c>
    </row>
    <row r="51" spans="2:12" s="29" customFormat="1" ht="15.75" x14ac:dyDescent="0.25">
      <c r="B51" s="32" t="s">
        <v>150</v>
      </c>
      <c r="C51" s="31">
        <f>IFERROR(IF(OR(C$4="",C$5="",C$6=""),"",IF(OR(AND(C$4="Total of All Categories",C$5="Total"),AND( C$4&lt;&gt;"Total of All Categories",C$5="All Subcategories")),"",IF(AND(C$4="Total of All Categories",C$5="All Subcategories",C$6="All Types of Revenue"),'Marion-Nassau'!$S59,IF(AND(COUNTIF('Dropdown Selections'!$C:$C,"="&amp;C$4)=1,C$4&lt;&gt;"OTHER",C$5="Total"),INDEX('Marion-Nassau'!$H53:$S59,MATCH(C$4,'Marion-Nassau'!$G53:$G59,0),MATCH(C$6,'Marion-Nassau'!$H52:$S52,0)),IF(AND(COUNTIF('Dropdown Selections'!$C:$C,"="&amp;C$4)=1,C$4="OTHER",C$5="Total"),INDEX('Marion-Nassau'!$H53:$S59,MATCH("331900 - Federal Grant - Other",'Marion-Nassau'!$C53:$C59,0),MATCH(C$6,'Marion-Nassau'!$H52:$S52,0)),IF(AND(COUNTIF('Dropdown Selections'!$C:$C,"="&amp;C$4)&gt;1,OR(C$5&lt;&gt;"Total", C$5&lt;&gt;"All Subcategories"),C$4=INDEX('Dropdown Selections'!$C:$D,MATCH(C$5,'Dropdown Selections'!$D:$D,0),1)),INDEX('Marion-Nassau'!$H53:$S59,MATCH("*"&amp;C$5&amp;"*",'Marion-Nassau'!$C53:$C59,0),MATCH(C$6,'Marion-Nassau'!$H52:$S52,0)),IF(OR(AND(COUNTIF('Dropdown Selections'!$C:$C,"="&amp;C$4)&gt;1,C$5="Total"),AND(C$4="Total of All Categories",C$5="All Subcategories")),SUMIF('Marion-Nassau'!$G53:$G59,"="&amp;C$4,INDEX('Marion-Nassau'!$H53:$S59,,MATCH(C$6,'Marion-Nassau'!$H52:$S52,0))),""))))))),0)</f>
        <v>1412622</v>
      </c>
      <c r="D51" s="31">
        <f>IFERROR(IF(OR(D$4="",D$5="",D$6=""),"",IF(OR(AND(D$4="Total of All Categories",D$5="Total"),AND( D$4&lt;&gt;"Total of All Categories",D$5="All Subcategories")),"",IF(AND(D$4="Total of All Categories",D$5="All Subcategories",D$6="All Types of Revenue"),'Marion-Nassau'!$S59,IF(AND(COUNTIF('Dropdown Selections'!$C:$C,"="&amp;D$4)=1,D$4&lt;&gt;"OTHER",D$5="Total"),INDEX('Marion-Nassau'!$H53:$S59,MATCH(D$4,'Marion-Nassau'!$G53:$G59,0),MATCH(D$6,'Marion-Nassau'!$H52:$S52,0)),IF(AND(COUNTIF('Dropdown Selections'!$C:$C,"="&amp;D$4)=1,D$4="OTHER",D$5="Total"),INDEX('Marion-Nassau'!$H53:$S59,MATCH("331900 - Federal Grant - Other",'Marion-Nassau'!$C53:$C59,0),MATCH(D$6,'Marion-Nassau'!$H52:$S52,0)),IF(AND(COUNTIF('Dropdown Selections'!$C:$C,"="&amp;D$4)&gt;1,OR(D$5&lt;&gt;"Total", D$5&lt;&gt;"All Subcategories"),D$4=INDEX('Dropdown Selections'!$C:$D,MATCH(D$5,'Dropdown Selections'!$D:$D,0),1)),INDEX('Marion-Nassau'!$H53:$S59,MATCH("*"&amp;D$5&amp;"*",'Marion-Nassau'!$C53:$C59,0),MATCH(D$6,'Marion-Nassau'!$H52:$S52,0)),IF(OR(AND(COUNTIF('Dropdown Selections'!$C:$C,"="&amp;D$4)&gt;1,D$5="Total"),AND(D$4="Total of All Categories",D$5="All Subcategories")),SUMIF('Marion-Nassau'!$G53:$G59,"="&amp;D$4,INDEX('Marion-Nassau'!$H53:$S59,,MATCH(D$6,'Marion-Nassau'!$H52:$S52,0))),""))))))),0)</f>
        <v>113062</v>
      </c>
      <c r="E51" s="31">
        <f>IFERROR(IF(OR(E$4="",E$5="",E$6=""),"",IF(OR(AND(E$4="Total of All Categories",E$5="Total"),AND( E$4&lt;&gt;"Total of All Categories",E$5="All Subcategories")),"",IF(AND(E$4="Total of All Categories",E$5="All Subcategories",E$6="All Types of Revenue"),'Marion-Nassau'!$S59,IF(AND(COUNTIF('Dropdown Selections'!$C:$C,"="&amp;E$4)=1,E$4&lt;&gt;"OTHER",E$5="Total"),INDEX('Marion-Nassau'!$H53:$S59,MATCH(E$4,'Marion-Nassau'!$G53:$G59,0),MATCH(E$6,'Marion-Nassau'!$H52:$S52,0)),IF(AND(COUNTIF('Dropdown Selections'!$C:$C,"="&amp;E$4)=1,E$4="OTHER",E$5="Total"),INDEX('Marion-Nassau'!$H53:$S59,MATCH("331900 - Federal Grant - Other",'Marion-Nassau'!$C53:$C59,0),MATCH(E$6,'Marion-Nassau'!$H52:$S52,0)),IF(AND(COUNTIF('Dropdown Selections'!$C:$C,"="&amp;E$4)&gt;1,OR(E$5&lt;&gt;"Total", E$5&lt;&gt;"All Subcategories"),E$4=INDEX('Dropdown Selections'!$C:$D,MATCH(E$5,'Dropdown Selections'!$D:$D,0),1)),INDEX('Marion-Nassau'!$H53:$S59,MATCH("*"&amp;E$5&amp;"*",'Marion-Nassau'!$C53:$C59,0),MATCH(E$6,'Marion-Nassau'!$H52:$S52,0)),IF(OR(AND(COUNTIF('Dropdown Selections'!$C:$C,"="&amp;E$4)&gt;1,E$5="Total"),AND(E$4="Total of All Categories",E$5="All Subcategories")),SUMIF('Marion-Nassau'!$G53:$G59,"="&amp;E$4,INDEX('Marion-Nassau'!$H53:$S59,,MATCH(E$6,'Marion-Nassau'!$H52:$S52,0))),""))))))),0)</f>
        <v>1144007</v>
      </c>
      <c r="F51" s="31">
        <f>IFERROR(IF(OR(F$4="",F$5="",F$6=""),"",IF(OR(AND(F$4="Total of All Categories",F$5="Total"),AND( F$4&lt;&gt;"Total of All Categories",F$5="All Subcategories")),"",IF(AND(F$4="Total of All Categories",F$5="All Subcategories",F$6="All Types of Revenue"),'Marion-Nassau'!$S59,IF(AND(COUNTIF('Dropdown Selections'!$C:$C,"="&amp;F$4)=1,F$4&lt;&gt;"OTHER",F$5="Total"),INDEX('Marion-Nassau'!$H53:$S59,MATCH(F$4,'Marion-Nassau'!$G53:$G59,0),MATCH(F$6,'Marion-Nassau'!$H52:$S52,0)),IF(AND(COUNTIF('Dropdown Selections'!$C:$C,"="&amp;F$4)=1,F$4="OTHER",F$5="Total"),INDEX('Marion-Nassau'!$H53:$S59,MATCH("331900 - Federal Grant - Other",'Marion-Nassau'!$C53:$C59,0),MATCH(F$6,'Marion-Nassau'!$H52:$S52,0)),IF(AND(COUNTIF('Dropdown Selections'!$C:$C,"="&amp;F$4)&gt;1,OR(F$5&lt;&gt;"Total", F$5&lt;&gt;"All Subcategories"),F$4=INDEX('Dropdown Selections'!$C:$D,MATCH(F$5,'Dropdown Selections'!$D:$D,0),1)),INDEX('Marion-Nassau'!$H53:$S59,MATCH("*"&amp;F$5&amp;"*",'Marion-Nassau'!$C53:$C59,0),MATCH(F$6,'Marion-Nassau'!$H52:$S52,0)),IF(OR(AND(COUNTIF('Dropdown Selections'!$C:$C,"="&amp;F$4)&gt;1,F$5="Total"),AND(F$4="Total of All Categories",F$5="All Subcategories")),SUMIF('Marion-Nassau'!$G53:$G59,"="&amp;F$4,INDEX('Marion-Nassau'!$H53:$S59,,MATCH(F$6,'Marion-Nassau'!$H52:$S52,0))),""))))))),0)</f>
        <v>0</v>
      </c>
      <c r="G51" s="31">
        <f>IFERROR(IF(OR(G$4="",G$5="",G$6=""),"",IF(OR(AND(G$4="Total of All Categories",G$5="Total"),AND( G$4&lt;&gt;"Total of All Categories",G$5="All Subcategories")),"",IF(AND(G$4="Total of All Categories",G$5="All Subcategories",G$6="All Types of Revenue"),'Marion-Nassau'!$S59,IF(AND(COUNTIF('Dropdown Selections'!$C:$C,"="&amp;G$4)=1,G$4&lt;&gt;"OTHER",G$5="Total"),INDEX('Marion-Nassau'!$H53:$S59,MATCH(G$4,'Marion-Nassau'!$G53:$G59,0),MATCH(G$6,'Marion-Nassau'!$H52:$S52,0)),IF(AND(COUNTIF('Dropdown Selections'!$C:$C,"="&amp;G$4)=1,G$4="OTHER",G$5="Total"),INDEX('Marion-Nassau'!$H53:$S59,MATCH("331900 - Federal Grant - Other",'Marion-Nassau'!$C53:$C59,0),MATCH(G$6,'Marion-Nassau'!$H52:$S52,0)),IF(AND(COUNTIF('Dropdown Selections'!$C:$C,"="&amp;G$4)&gt;1,OR(G$5&lt;&gt;"Total", G$5&lt;&gt;"All Subcategories"),G$4=INDEX('Dropdown Selections'!$C:$D,MATCH(G$5,'Dropdown Selections'!$D:$D,0),1)),INDEX('Marion-Nassau'!$H53:$S59,MATCH("*"&amp;G$5&amp;"*",'Marion-Nassau'!$C53:$C59,0),MATCH(G$6,'Marion-Nassau'!$H52:$S52,0)),IF(OR(AND(COUNTIF('Dropdown Selections'!$C:$C,"="&amp;G$4)&gt;1,G$5="Total"),AND(G$4="Total of All Categories",G$5="All Subcategories")),SUMIF('Marion-Nassau'!$G53:$G59,"="&amp;G$4,INDEX('Marion-Nassau'!$H53:$S59,,MATCH(G$6,'Marion-Nassau'!$H52:$S52,0))),""))))))),0)</f>
        <v>0</v>
      </c>
      <c r="H51" s="31">
        <f>IFERROR(IF(OR(H$4="",H$5="",H$6=""),"",IF(OR(AND(H$4="Total of All Categories",H$5="Total"),AND( H$4&lt;&gt;"Total of All Categories",H$5="All Subcategories")),"",IF(AND(H$4="Total of All Categories",H$5="All Subcategories",H$6="All Types of Revenue"),'Marion-Nassau'!$S59,IF(AND(COUNTIF('Dropdown Selections'!$C:$C,"="&amp;H$4)=1,H$4&lt;&gt;"OTHER",H$5="Total"),INDEX('Marion-Nassau'!$H53:$S59,MATCH(H$4,'Marion-Nassau'!$G53:$G59,0),MATCH(H$6,'Marion-Nassau'!$H52:$S52,0)),IF(AND(COUNTIF('Dropdown Selections'!$C:$C,"="&amp;H$4)=1,H$4="OTHER",H$5="Total"),INDEX('Marion-Nassau'!$H53:$S59,MATCH("331900 - Federal Grant - Other",'Marion-Nassau'!$C53:$C59,0),MATCH(H$6,'Marion-Nassau'!$H52:$S52,0)),IF(AND(COUNTIF('Dropdown Selections'!$C:$C,"="&amp;H$4)&gt;1,OR(H$5&lt;&gt;"Total", H$5&lt;&gt;"All Subcategories"),H$4=INDEX('Dropdown Selections'!$C:$D,MATCH(H$5,'Dropdown Selections'!$D:$D,0),1)),INDEX('Marion-Nassau'!$H53:$S59,MATCH("*"&amp;H$5&amp;"*",'Marion-Nassau'!$C53:$C59,0),MATCH(H$6,'Marion-Nassau'!$H52:$S52,0)),IF(OR(AND(COUNTIF('Dropdown Selections'!$C:$C,"="&amp;H$4)&gt;1,H$5="Total"),AND(H$4="Total of All Categories",H$5="All Subcategories")),SUMIF('Marion-Nassau'!$G53:$G59,"="&amp;H$4,INDEX('Marion-Nassau'!$H53:$S59,,MATCH(H$6,'Marion-Nassau'!$H52:$S52,0))),""))))))),0)</f>
        <v>0</v>
      </c>
      <c r="I51" s="31">
        <f>IFERROR(IF(OR(I$4="",I$5="",I$6=""),"",IF(OR(AND(I$4="Total of All Categories",I$5="Total"),AND( I$4&lt;&gt;"Total of All Categories",I$5="All Subcategories")),"",IF(AND(I$4="Total of All Categories",I$5="All Subcategories",I$6="All Types of Revenue"),'Marion-Nassau'!$S59,IF(AND(COUNTIF('Dropdown Selections'!$C:$C,"="&amp;I$4)=1,I$4&lt;&gt;"OTHER",I$5="Total"),INDEX('Marion-Nassau'!$H53:$S59,MATCH(I$4,'Marion-Nassau'!$G53:$G59,0),MATCH(I$6,'Marion-Nassau'!$H52:$S52,0)),IF(AND(COUNTIF('Dropdown Selections'!$C:$C,"="&amp;I$4)=1,I$4="OTHER",I$5="Total"),INDEX('Marion-Nassau'!$H53:$S59,MATCH("331900 - Federal Grant - Other",'Marion-Nassau'!$C53:$C59,0),MATCH(I$6,'Marion-Nassau'!$H52:$S52,0)),IF(AND(COUNTIF('Dropdown Selections'!$C:$C,"="&amp;I$4)&gt;1,OR(I$5&lt;&gt;"Total", I$5&lt;&gt;"All Subcategories"),I$4=INDEX('Dropdown Selections'!$C:$D,MATCH(I$5,'Dropdown Selections'!$D:$D,0),1)),INDEX('Marion-Nassau'!$H53:$S59,MATCH("*"&amp;I$5&amp;"*",'Marion-Nassau'!$C53:$C59,0),MATCH(I$6,'Marion-Nassau'!$H52:$S52,0)),IF(OR(AND(COUNTIF('Dropdown Selections'!$C:$C,"="&amp;I$4)&gt;1,I$5="Total"),AND(I$4="Total of All Categories",I$5="All Subcategories")),SUMIF('Marion-Nassau'!$G53:$G59,"="&amp;I$4,INDEX('Marion-Nassau'!$H53:$S59,,MATCH(I$6,'Marion-Nassau'!$H52:$S52,0))),""))))))),0)</f>
        <v>134083</v>
      </c>
      <c r="J51" s="31">
        <f>IFERROR(IF(OR(J$4="",J$5="",J$6=""),"",IF(OR(AND(J$4="Total of All Categories",J$5="Total"),AND( J$4&lt;&gt;"Total of All Categories",J$5="All Subcategories")),"",IF(AND(J$4="Total of All Categories",J$5="All Subcategories",J$6="All Types of Revenue"),'Marion-Nassau'!$S59,IF(AND(COUNTIF('Dropdown Selections'!$C:$C,"="&amp;J$4)=1,J$4&lt;&gt;"OTHER",J$5="Total"),INDEX('Marion-Nassau'!$H53:$S59,MATCH(J$4,'Marion-Nassau'!$G53:$G59,0),MATCH(J$6,'Marion-Nassau'!$H52:$S52,0)),IF(AND(COUNTIF('Dropdown Selections'!$C:$C,"="&amp;J$4)=1,J$4="OTHER",J$5="Total"),INDEX('Marion-Nassau'!$H53:$S59,MATCH("331900 - Federal Grant - Other",'Marion-Nassau'!$C53:$C59,0),MATCH(J$6,'Marion-Nassau'!$H52:$S52,0)),IF(AND(COUNTIF('Dropdown Selections'!$C:$C,"="&amp;J$4)&gt;1,OR(J$5&lt;&gt;"Total", J$5&lt;&gt;"All Subcategories"),J$4=INDEX('Dropdown Selections'!$C:$D,MATCH(J$5,'Dropdown Selections'!$D:$D,0),1)),INDEX('Marion-Nassau'!$H53:$S59,MATCH("*"&amp;J$5&amp;"*",'Marion-Nassau'!$C53:$C59,0),MATCH(J$6,'Marion-Nassau'!$H52:$S52,0)),IF(OR(AND(COUNTIF('Dropdown Selections'!$C:$C,"="&amp;J$4)&gt;1,J$5="Total"),AND(J$4="Total of All Categories",J$5="All Subcategories")),SUMIF('Marion-Nassau'!$G53:$G59,"="&amp;J$4,INDEX('Marion-Nassau'!$H53:$S59,,MATCH(J$6,'Marion-Nassau'!$H52:$S52,0))),""))))))),0)</f>
        <v>21470</v>
      </c>
      <c r="K51" s="31">
        <f>IFERROR(IF(OR(K$4="",K$5="",K$6=""),"",IF(OR(AND(K$4="Total of All Categories",K$5="Total"),AND( K$4&lt;&gt;"Total of All Categories",K$5="All Subcategories")),"",IF(AND(K$4="Total of All Categories",K$5="All Subcategories",K$6="All Types of Revenue"),'Marion-Nassau'!$S59,IF(AND(COUNTIF('Dropdown Selections'!$C:$C,"="&amp;K$4)=1,K$4&lt;&gt;"OTHER",K$5="Total"),INDEX('Marion-Nassau'!$H53:$S59,MATCH(K$4,'Marion-Nassau'!$G53:$G59,0),MATCH(K$6,'Marion-Nassau'!$H52:$S52,0)),IF(AND(COUNTIF('Dropdown Selections'!$C:$C,"="&amp;K$4)=1,K$4="OTHER",K$5="Total"),INDEX('Marion-Nassau'!$H53:$S59,MATCH("331900 - Federal Grant - Other",'Marion-Nassau'!$C53:$C59,0),MATCH(K$6,'Marion-Nassau'!$H52:$S52,0)),IF(AND(COUNTIF('Dropdown Selections'!$C:$C,"="&amp;K$4)&gt;1,OR(K$5&lt;&gt;"Total", K$5&lt;&gt;"All Subcategories"),K$4=INDEX('Dropdown Selections'!$C:$D,MATCH(K$5,'Dropdown Selections'!$D:$D,0),1)),INDEX('Marion-Nassau'!$H53:$S59,MATCH("*"&amp;K$5&amp;"*",'Marion-Nassau'!$C53:$C59,0),MATCH(K$6,'Marion-Nassau'!$H52:$S52,0)),IF(OR(AND(COUNTIF('Dropdown Selections'!$C:$C,"="&amp;K$4)&gt;1,K$5="Total"),AND(K$4="Total of All Categories",K$5="All Subcategories")),SUMIF('Marion-Nassau'!$G53:$G59,"="&amp;K$4,INDEX('Marion-Nassau'!$H53:$S59,,MATCH(K$6,'Marion-Nassau'!$H52:$S52,0))),""))))))),0)</f>
        <v>0</v>
      </c>
      <c r="L51" s="31">
        <f>IFERROR(IF(OR(L$4="",L$5="",L$6=""),"",IF(OR(AND(L$4="Total of All Categories",L$5="Total"),AND( L$4&lt;&gt;"Total of All Categories",L$5="All Subcategories")),"",IF(AND(L$4="Total of All Categories",L$5="All Subcategories",L$6="All Types of Revenue"),'Marion-Nassau'!$S59,IF(AND(COUNTIF('Dropdown Selections'!$C:$C,"="&amp;L$4)=1,L$4&lt;&gt;"OTHER",L$5="Total"),INDEX('Marion-Nassau'!$H53:$S59,MATCH(L$4,'Marion-Nassau'!$G53:$G59,0),MATCH(L$6,'Marion-Nassau'!$H52:$S52,0)),IF(AND(COUNTIF('Dropdown Selections'!$C:$C,"="&amp;L$4)=1,L$4="OTHER",L$5="Total"),INDEX('Marion-Nassau'!$H53:$S59,MATCH("331900 - Federal Grant - Other",'Marion-Nassau'!$C53:$C59,0),MATCH(L$6,'Marion-Nassau'!$H52:$S52,0)),IF(AND(COUNTIF('Dropdown Selections'!$C:$C,"="&amp;L$4)&gt;1,OR(L$5&lt;&gt;"Total", L$5&lt;&gt;"All Subcategories"),L$4=INDEX('Dropdown Selections'!$C:$D,MATCH(L$5,'Dropdown Selections'!$D:$D,0),1)),INDEX('Marion-Nassau'!$H53:$S59,MATCH("*"&amp;L$5&amp;"*",'Marion-Nassau'!$C53:$C59,0),MATCH(L$6,'Marion-Nassau'!$H52:$S52,0)),IF(OR(AND(COUNTIF('Dropdown Selections'!$C:$C,"="&amp;L$4)&gt;1,L$5="Total"),AND(L$4="Total of All Categories",L$5="All Subcategories")),SUMIF('Marion-Nassau'!$G53:$G59,"="&amp;L$4,INDEX('Marion-Nassau'!$H53:$S59,,MATCH(L$6,'Marion-Nassau'!$H52:$S52,0))),""))))))),0)</f>
        <v>0</v>
      </c>
    </row>
    <row r="52" spans="2:12" s="29" customFormat="1" ht="15.75" x14ac:dyDescent="0.25">
      <c r="B52" s="32" t="s">
        <v>151</v>
      </c>
      <c r="C52" s="31">
        <f>IFERROR(IF(OR(C$4="",C$5="",C$6=""),"",IF(OR(AND(C$4="Total of All Categories",C$5="Total"),AND( C$4&lt;&gt;"Total of All Categories",C$5="All Subcategories")),"",IF(AND(C$4="Total of All Categories",C$5="All Subcategories",C$6="All Types of Revenue"),'Okaloosa-Palm Beach'!$S17,IF(AND(COUNTIF('Dropdown Selections'!$C:$C,"="&amp;C$4)=1,C$4&lt;&gt;"OTHER",C$5="Total"),INDEX('Okaloosa-Palm Beach'!$H7:$S17,MATCH(C$4,'Okaloosa-Palm Beach'!$G7:$G17,0),MATCH(C$6,'Okaloosa-Palm Beach'!$H6:$S6,0)),IF(AND(COUNTIF('Dropdown Selections'!$C:$C,"="&amp;C$4)=1,C$4="OTHER",C$5="Total"),INDEX('Okaloosa-Palm Beach'!$H7:$S17,MATCH("331900 - Federal Grant - Other",'Okaloosa-Palm Beach'!$C7:$C17,0),MATCH(C$6,'Okaloosa-Palm Beach'!$H6:$S6,0)),IF(AND(COUNTIF('Dropdown Selections'!$C:$C,"="&amp;C$4)&gt;1,OR(C$5&lt;&gt;"Total", C$5&lt;&gt;"All Subcategories"),C$4=INDEX('Dropdown Selections'!$C:$D,MATCH(C$5,'Dropdown Selections'!$D:$D,0),1)),INDEX('Okaloosa-Palm Beach'!$H7:$S17,MATCH("*"&amp;C$5&amp;"*",'Okaloosa-Palm Beach'!$C7:$C17,0),MATCH(C$6,'Okaloosa-Palm Beach'!$H6:$S6,0)),IF(OR(AND(COUNTIF('Dropdown Selections'!$C:$C,"="&amp;C$4)&gt;1,C$5="Total"),AND(C$4="Total of All Categories",C$5="All Subcategories")),SUMIF('Okaloosa-Palm Beach'!$G7:$G17,"="&amp;C$4,INDEX('Okaloosa-Palm Beach'!$H7:$S17,,MATCH(C$6,'Okaloosa-Palm Beach'!$H6:$S6,0))),""))))))),0)</f>
        <v>6869041</v>
      </c>
      <c r="D52" s="31">
        <f>IFERROR(IF(OR(D$4="",D$5="",D$6=""),"",IF(OR(AND(D$4="Total of All Categories",D$5="Total"),AND( D$4&lt;&gt;"Total of All Categories",D$5="All Subcategories")),"",IF(AND(D$4="Total of All Categories",D$5="All Subcategories",D$6="All Types of Revenue"),'Okaloosa-Palm Beach'!$S17,IF(AND(COUNTIF('Dropdown Selections'!$C:$C,"="&amp;D$4)=1,D$4&lt;&gt;"OTHER",D$5="Total"),INDEX('Okaloosa-Palm Beach'!$H7:$S17,MATCH(D$4,'Okaloosa-Palm Beach'!$G7:$G17,0),MATCH(D$6,'Okaloosa-Palm Beach'!$H6:$S6,0)),IF(AND(COUNTIF('Dropdown Selections'!$C:$C,"="&amp;D$4)=1,D$4="OTHER",D$5="Total"),INDEX('Okaloosa-Palm Beach'!$H7:$S17,MATCH("331900 - Federal Grant - Other",'Okaloosa-Palm Beach'!$C7:$C17,0),MATCH(D$6,'Okaloosa-Palm Beach'!$H6:$S6,0)),IF(AND(COUNTIF('Dropdown Selections'!$C:$C,"="&amp;D$4)&gt;1,OR(D$5&lt;&gt;"Total", D$5&lt;&gt;"All Subcategories"),D$4=INDEX('Dropdown Selections'!$C:$D,MATCH(D$5,'Dropdown Selections'!$D:$D,0),1)),INDEX('Okaloosa-Palm Beach'!$H7:$S17,MATCH("*"&amp;D$5&amp;"*",'Okaloosa-Palm Beach'!$C7:$C17,0),MATCH(D$6,'Okaloosa-Palm Beach'!$H6:$S6,0)),IF(OR(AND(COUNTIF('Dropdown Selections'!$C:$C,"="&amp;D$4)&gt;1,D$5="Total"),AND(D$4="Total of All Categories",D$5="All Subcategories")),SUMIF('Okaloosa-Palm Beach'!$G7:$G17,"="&amp;D$4,INDEX('Okaloosa-Palm Beach'!$H7:$S17,,MATCH(D$6,'Okaloosa-Palm Beach'!$H6:$S6,0))),""))))))),0)</f>
        <v>246208</v>
      </c>
      <c r="E52" s="31">
        <f>IFERROR(IF(OR(E$4="",E$5="",E$6=""),"",IF(OR(AND(E$4="Total of All Categories",E$5="Total"),AND( E$4&lt;&gt;"Total of All Categories",E$5="All Subcategories")),"",IF(AND(E$4="Total of All Categories",E$5="All Subcategories",E$6="All Types of Revenue"),'Okaloosa-Palm Beach'!$S17,IF(AND(COUNTIF('Dropdown Selections'!$C:$C,"="&amp;E$4)=1,E$4&lt;&gt;"OTHER",E$5="Total"),INDEX('Okaloosa-Palm Beach'!$H7:$S17,MATCH(E$4,'Okaloosa-Palm Beach'!$G7:$G17,0),MATCH(E$6,'Okaloosa-Palm Beach'!$H6:$S6,0)),IF(AND(COUNTIF('Dropdown Selections'!$C:$C,"="&amp;E$4)=1,E$4="OTHER",E$5="Total"),INDEX('Okaloosa-Palm Beach'!$H7:$S17,MATCH("331900 - Federal Grant - Other",'Okaloosa-Palm Beach'!$C7:$C17,0),MATCH(E$6,'Okaloosa-Palm Beach'!$H6:$S6,0)),IF(AND(COUNTIF('Dropdown Selections'!$C:$C,"="&amp;E$4)&gt;1,OR(E$5&lt;&gt;"Total", E$5&lt;&gt;"All Subcategories"),E$4=INDEX('Dropdown Selections'!$C:$D,MATCH(E$5,'Dropdown Selections'!$D:$D,0),1)),INDEX('Okaloosa-Palm Beach'!$H7:$S17,MATCH("*"&amp;E$5&amp;"*",'Okaloosa-Palm Beach'!$C7:$C17,0),MATCH(E$6,'Okaloosa-Palm Beach'!$H6:$S6,0)),IF(OR(AND(COUNTIF('Dropdown Selections'!$C:$C,"="&amp;E$4)&gt;1,E$5="Total"),AND(E$4="Total of All Categories",E$5="All Subcategories")),SUMIF('Okaloosa-Palm Beach'!$G7:$G17,"="&amp;E$4,INDEX('Okaloosa-Palm Beach'!$H7:$S17,,MATCH(E$6,'Okaloosa-Palm Beach'!$H6:$S6,0))),""))))))),0)</f>
        <v>1171644</v>
      </c>
      <c r="F52" s="31">
        <f>IFERROR(IF(OR(F$4="",F$5="",F$6=""),"",IF(OR(AND(F$4="Total of All Categories",F$5="Total"),AND( F$4&lt;&gt;"Total of All Categories",F$5="All Subcategories")),"",IF(AND(F$4="Total of All Categories",F$5="All Subcategories",F$6="All Types of Revenue"),'Okaloosa-Palm Beach'!$S17,IF(AND(COUNTIF('Dropdown Selections'!$C:$C,"="&amp;F$4)=1,F$4&lt;&gt;"OTHER",F$5="Total"),INDEX('Okaloosa-Palm Beach'!$H7:$S17,MATCH(F$4,'Okaloosa-Palm Beach'!$G7:$G17,0),MATCH(F$6,'Okaloosa-Palm Beach'!$H6:$S6,0)),IF(AND(COUNTIF('Dropdown Selections'!$C:$C,"="&amp;F$4)=1,F$4="OTHER",F$5="Total"),INDEX('Okaloosa-Palm Beach'!$H7:$S17,MATCH("331900 - Federal Grant - Other",'Okaloosa-Palm Beach'!$C7:$C17,0),MATCH(F$6,'Okaloosa-Palm Beach'!$H6:$S6,0)),IF(AND(COUNTIF('Dropdown Selections'!$C:$C,"="&amp;F$4)&gt;1,OR(F$5&lt;&gt;"Total", F$5&lt;&gt;"All Subcategories"),F$4=INDEX('Dropdown Selections'!$C:$D,MATCH(F$5,'Dropdown Selections'!$D:$D,0),1)),INDEX('Okaloosa-Palm Beach'!$H7:$S17,MATCH("*"&amp;F$5&amp;"*",'Okaloosa-Palm Beach'!$C7:$C17,0),MATCH(F$6,'Okaloosa-Palm Beach'!$H6:$S6,0)),IF(OR(AND(COUNTIF('Dropdown Selections'!$C:$C,"="&amp;F$4)&gt;1,F$5="Total"),AND(F$4="Total of All Categories",F$5="All Subcategories")),SUMIF('Okaloosa-Palm Beach'!$G7:$G17,"="&amp;F$4,INDEX('Okaloosa-Palm Beach'!$H7:$S17,,MATCH(F$6,'Okaloosa-Palm Beach'!$H6:$S6,0))),""))))))),0)</f>
        <v>275629</v>
      </c>
      <c r="G52" s="31">
        <f>IFERROR(IF(OR(G$4="",G$5="",G$6=""),"",IF(OR(AND(G$4="Total of All Categories",G$5="Total"),AND( G$4&lt;&gt;"Total of All Categories",G$5="All Subcategories")),"",IF(AND(G$4="Total of All Categories",G$5="All Subcategories",G$6="All Types of Revenue"),'Okaloosa-Palm Beach'!$S17,IF(AND(COUNTIF('Dropdown Selections'!$C:$C,"="&amp;G$4)=1,G$4&lt;&gt;"OTHER",G$5="Total"),INDEX('Okaloosa-Palm Beach'!$H7:$S17,MATCH(G$4,'Okaloosa-Palm Beach'!$G7:$G17,0),MATCH(G$6,'Okaloosa-Palm Beach'!$H6:$S6,0)),IF(AND(COUNTIF('Dropdown Selections'!$C:$C,"="&amp;G$4)=1,G$4="OTHER",G$5="Total"),INDEX('Okaloosa-Palm Beach'!$H7:$S17,MATCH("331900 - Federal Grant - Other",'Okaloosa-Palm Beach'!$C7:$C17,0),MATCH(G$6,'Okaloosa-Palm Beach'!$H6:$S6,0)),IF(AND(COUNTIF('Dropdown Selections'!$C:$C,"="&amp;G$4)&gt;1,OR(G$5&lt;&gt;"Total", G$5&lt;&gt;"All Subcategories"),G$4=INDEX('Dropdown Selections'!$C:$D,MATCH(G$5,'Dropdown Selections'!$D:$D,0),1)),INDEX('Okaloosa-Palm Beach'!$H7:$S17,MATCH("*"&amp;G$5&amp;"*",'Okaloosa-Palm Beach'!$C7:$C17,0),MATCH(G$6,'Okaloosa-Palm Beach'!$H6:$S6,0)),IF(OR(AND(COUNTIF('Dropdown Selections'!$C:$C,"="&amp;G$4)&gt;1,G$5="Total"),AND(G$4="Total of All Categories",G$5="All Subcategories")),SUMIF('Okaloosa-Palm Beach'!$G7:$G17,"="&amp;G$4,INDEX('Okaloosa-Palm Beach'!$H7:$S17,,MATCH(G$6,'Okaloosa-Palm Beach'!$H6:$S6,0))),""))))))),0)</f>
        <v>2996185</v>
      </c>
      <c r="H52" s="31">
        <f>IFERROR(IF(OR(H$4="",H$5="",H$6=""),"",IF(OR(AND(H$4="Total of All Categories",H$5="Total"),AND( H$4&lt;&gt;"Total of All Categories",H$5="All Subcategories")),"",IF(AND(H$4="Total of All Categories",H$5="All Subcategories",H$6="All Types of Revenue"),'Okaloosa-Palm Beach'!$S17,IF(AND(COUNTIF('Dropdown Selections'!$C:$C,"="&amp;H$4)=1,H$4&lt;&gt;"OTHER",H$5="Total"),INDEX('Okaloosa-Palm Beach'!$H7:$S17,MATCH(H$4,'Okaloosa-Palm Beach'!$G7:$G17,0),MATCH(H$6,'Okaloosa-Palm Beach'!$H6:$S6,0)),IF(AND(COUNTIF('Dropdown Selections'!$C:$C,"="&amp;H$4)=1,H$4="OTHER",H$5="Total"),INDEX('Okaloosa-Palm Beach'!$H7:$S17,MATCH("331900 - Federal Grant - Other",'Okaloosa-Palm Beach'!$C7:$C17,0),MATCH(H$6,'Okaloosa-Palm Beach'!$H6:$S6,0)),IF(AND(COUNTIF('Dropdown Selections'!$C:$C,"="&amp;H$4)&gt;1,OR(H$5&lt;&gt;"Total", H$5&lt;&gt;"All Subcategories"),H$4=INDEX('Dropdown Selections'!$C:$D,MATCH(H$5,'Dropdown Selections'!$D:$D,0),1)),INDEX('Okaloosa-Palm Beach'!$H7:$S17,MATCH("*"&amp;H$5&amp;"*",'Okaloosa-Palm Beach'!$C7:$C17,0),MATCH(H$6,'Okaloosa-Palm Beach'!$H6:$S6,0)),IF(OR(AND(COUNTIF('Dropdown Selections'!$C:$C,"="&amp;H$4)&gt;1,H$5="Total"),AND(H$4="Total of All Categories",H$5="All Subcategories")),SUMIF('Okaloosa-Palm Beach'!$G7:$G17,"="&amp;H$4,INDEX('Okaloosa-Palm Beach'!$H7:$S17,,MATCH(H$6,'Okaloosa-Palm Beach'!$H6:$S6,0))),""))))))),0)</f>
        <v>792925</v>
      </c>
      <c r="I52" s="31">
        <f>IFERROR(IF(OR(I$4="",I$5="",I$6=""),"",IF(OR(AND(I$4="Total of All Categories",I$5="Total"),AND( I$4&lt;&gt;"Total of All Categories",I$5="All Subcategories")),"",IF(AND(I$4="Total of All Categories",I$5="All Subcategories",I$6="All Types of Revenue"),'Okaloosa-Palm Beach'!$S17,IF(AND(COUNTIF('Dropdown Selections'!$C:$C,"="&amp;I$4)=1,I$4&lt;&gt;"OTHER",I$5="Total"),INDEX('Okaloosa-Palm Beach'!$H7:$S17,MATCH(I$4,'Okaloosa-Palm Beach'!$G7:$G17,0),MATCH(I$6,'Okaloosa-Palm Beach'!$H6:$S6,0)),IF(AND(COUNTIF('Dropdown Selections'!$C:$C,"="&amp;I$4)=1,I$4="OTHER",I$5="Total"),INDEX('Okaloosa-Palm Beach'!$H7:$S17,MATCH("331900 - Federal Grant - Other",'Okaloosa-Palm Beach'!$C7:$C17,0),MATCH(I$6,'Okaloosa-Palm Beach'!$H6:$S6,0)),IF(AND(COUNTIF('Dropdown Selections'!$C:$C,"="&amp;I$4)&gt;1,OR(I$5&lt;&gt;"Total", I$5&lt;&gt;"All Subcategories"),I$4=INDEX('Dropdown Selections'!$C:$D,MATCH(I$5,'Dropdown Selections'!$D:$D,0),1)),INDEX('Okaloosa-Palm Beach'!$H7:$S17,MATCH("*"&amp;I$5&amp;"*",'Okaloosa-Palm Beach'!$C7:$C17,0),MATCH(I$6,'Okaloosa-Palm Beach'!$H6:$S6,0)),IF(OR(AND(COUNTIF('Dropdown Selections'!$C:$C,"="&amp;I$4)&gt;1,I$5="Total"),AND(I$4="Total of All Categories",I$5="All Subcategories")),SUMIF('Okaloosa-Palm Beach'!$G7:$G17,"="&amp;I$4,INDEX('Okaloosa-Palm Beach'!$H7:$S17,,MATCH(I$6,'Okaloosa-Palm Beach'!$H6:$S6,0))),""))))))),0)</f>
        <v>753423</v>
      </c>
      <c r="J52" s="31">
        <f>IFERROR(IF(OR(J$4="",J$5="",J$6=""),"",IF(OR(AND(J$4="Total of All Categories",J$5="Total"),AND( J$4&lt;&gt;"Total of All Categories",J$5="All Subcategories")),"",IF(AND(J$4="Total of All Categories",J$5="All Subcategories",J$6="All Types of Revenue"),'Okaloosa-Palm Beach'!$S17,IF(AND(COUNTIF('Dropdown Selections'!$C:$C,"="&amp;J$4)=1,J$4&lt;&gt;"OTHER",J$5="Total"),INDEX('Okaloosa-Palm Beach'!$H7:$S17,MATCH(J$4,'Okaloosa-Palm Beach'!$G7:$G17,0),MATCH(J$6,'Okaloosa-Palm Beach'!$H6:$S6,0)),IF(AND(COUNTIF('Dropdown Selections'!$C:$C,"="&amp;J$4)=1,J$4="OTHER",J$5="Total"),INDEX('Okaloosa-Palm Beach'!$H7:$S17,MATCH("331900 - Federal Grant - Other",'Okaloosa-Palm Beach'!$C7:$C17,0),MATCH(J$6,'Okaloosa-Palm Beach'!$H6:$S6,0)),IF(AND(COUNTIF('Dropdown Selections'!$C:$C,"="&amp;J$4)&gt;1,OR(J$5&lt;&gt;"Total", J$5&lt;&gt;"All Subcategories"),J$4=INDEX('Dropdown Selections'!$C:$D,MATCH(J$5,'Dropdown Selections'!$D:$D,0),1)),INDEX('Okaloosa-Palm Beach'!$H7:$S17,MATCH("*"&amp;J$5&amp;"*",'Okaloosa-Palm Beach'!$C7:$C17,0),MATCH(J$6,'Okaloosa-Palm Beach'!$H6:$S6,0)),IF(OR(AND(COUNTIF('Dropdown Selections'!$C:$C,"="&amp;J$4)&gt;1,J$5="Total"),AND(J$4="Total of All Categories",J$5="All Subcategories")),SUMIF('Okaloosa-Palm Beach'!$G7:$G17,"="&amp;J$4,INDEX('Okaloosa-Palm Beach'!$H7:$S17,,MATCH(J$6,'Okaloosa-Palm Beach'!$H6:$S6,0))),""))))))),0)</f>
        <v>0</v>
      </c>
      <c r="K52" s="31">
        <f>IFERROR(IF(OR(K$4="",K$5="",K$6=""),"",IF(OR(AND(K$4="Total of All Categories",K$5="Total"),AND( K$4&lt;&gt;"Total of All Categories",K$5="All Subcategories")),"",IF(AND(K$4="Total of All Categories",K$5="All Subcategories",K$6="All Types of Revenue"),'Okaloosa-Palm Beach'!$S17,IF(AND(COUNTIF('Dropdown Selections'!$C:$C,"="&amp;K$4)=1,K$4&lt;&gt;"OTHER",K$5="Total"),INDEX('Okaloosa-Palm Beach'!$H7:$S17,MATCH(K$4,'Okaloosa-Palm Beach'!$G7:$G17,0),MATCH(K$6,'Okaloosa-Palm Beach'!$H6:$S6,0)),IF(AND(COUNTIF('Dropdown Selections'!$C:$C,"="&amp;K$4)=1,K$4="OTHER",K$5="Total"),INDEX('Okaloosa-Palm Beach'!$H7:$S17,MATCH("331900 - Federal Grant - Other",'Okaloosa-Palm Beach'!$C7:$C17,0),MATCH(K$6,'Okaloosa-Palm Beach'!$H6:$S6,0)),IF(AND(COUNTIF('Dropdown Selections'!$C:$C,"="&amp;K$4)&gt;1,OR(K$5&lt;&gt;"Total", K$5&lt;&gt;"All Subcategories"),K$4=INDEX('Dropdown Selections'!$C:$D,MATCH(K$5,'Dropdown Selections'!$D:$D,0),1)),INDEX('Okaloosa-Palm Beach'!$H7:$S17,MATCH("*"&amp;K$5&amp;"*",'Okaloosa-Palm Beach'!$C7:$C17,0),MATCH(K$6,'Okaloosa-Palm Beach'!$H6:$S6,0)),IF(OR(AND(COUNTIF('Dropdown Selections'!$C:$C,"="&amp;K$4)&gt;1,K$5="Total"),AND(K$4="Total of All Categories",K$5="All Subcategories")),SUMIF('Okaloosa-Palm Beach'!$G7:$G17,"="&amp;K$4,INDEX('Okaloosa-Palm Beach'!$H7:$S17,,MATCH(K$6,'Okaloosa-Palm Beach'!$H6:$S6,0))),""))))))),0)</f>
        <v>220726</v>
      </c>
      <c r="L52" s="31">
        <f>IFERROR(IF(OR(L$4="",L$5="",L$6=""),"",IF(OR(AND(L$4="Total of All Categories",L$5="Total"),AND( L$4&lt;&gt;"Total of All Categories",L$5="All Subcategories")),"",IF(AND(L$4="Total of All Categories",L$5="All Subcategories",L$6="All Types of Revenue"),'Okaloosa-Palm Beach'!$S17,IF(AND(COUNTIF('Dropdown Selections'!$C:$C,"="&amp;L$4)=1,L$4&lt;&gt;"OTHER",L$5="Total"),INDEX('Okaloosa-Palm Beach'!$H7:$S17,MATCH(L$4,'Okaloosa-Palm Beach'!$G7:$G17,0),MATCH(L$6,'Okaloosa-Palm Beach'!$H6:$S6,0)),IF(AND(COUNTIF('Dropdown Selections'!$C:$C,"="&amp;L$4)=1,L$4="OTHER",L$5="Total"),INDEX('Okaloosa-Palm Beach'!$H7:$S17,MATCH("331900 - Federal Grant - Other",'Okaloosa-Palm Beach'!$C7:$C17,0),MATCH(L$6,'Okaloosa-Palm Beach'!$H6:$S6,0)),IF(AND(COUNTIF('Dropdown Selections'!$C:$C,"="&amp;L$4)&gt;1,OR(L$5&lt;&gt;"Total", L$5&lt;&gt;"All Subcategories"),L$4=INDEX('Dropdown Selections'!$C:$D,MATCH(L$5,'Dropdown Selections'!$D:$D,0),1)),INDEX('Okaloosa-Palm Beach'!$H7:$S17,MATCH("*"&amp;L$5&amp;"*",'Okaloosa-Palm Beach'!$C7:$C17,0),MATCH(L$6,'Okaloosa-Palm Beach'!$H6:$S6,0)),IF(OR(AND(COUNTIF('Dropdown Selections'!$C:$C,"="&amp;L$4)&gt;1,L$5="Total"),AND(L$4="Total of All Categories",L$5="All Subcategories")),SUMIF('Okaloosa-Palm Beach'!$G7:$G17,"="&amp;L$4,INDEX('Okaloosa-Palm Beach'!$H7:$S17,,MATCH(L$6,'Okaloosa-Palm Beach'!$H6:$S6,0))),""))))))),0)</f>
        <v>412301</v>
      </c>
    </row>
    <row r="53" spans="2:12" s="29" customFormat="1" ht="15.75" x14ac:dyDescent="0.25">
      <c r="B53" s="32" t="s">
        <v>152</v>
      </c>
      <c r="C53" s="31">
        <f>IFERROR(IF(OR(C$4="",C$5="",C$6=""),"",IF(OR(AND(C$4="Total of All Categories",C$5="Total"),AND( C$4&lt;&gt;"Total of All Categories",C$5="All Subcategories")),"",IF(AND(C$4="Total of All Categories",C$5="All Subcategories",C$6="All Types of Revenue"),'Okaloosa-Palm Beach'!$S27,IF(AND(COUNTIF('Dropdown Selections'!$C:$C,"="&amp;C$4)=1,C$4&lt;&gt;"OTHER",C$5="Total"),INDEX('Okaloosa-Palm Beach'!$H20:$S27,MATCH(C$4,'Okaloosa-Palm Beach'!$G20:$G27,0),MATCH(C$6,'Okaloosa-Palm Beach'!$H19:$S19,0)),IF(AND(COUNTIF('Dropdown Selections'!$C:$C,"="&amp;C$4)=1,C$4="OTHER",C$5="Total"),INDEX('Okaloosa-Palm Beach'!$H20:$S27,MATCH("331900 - Federal Grant - Other",'Okaloosa-Palm Beach'!$C20:$C27,0),MATCH(C$6,'Okaloosa-Palm Beach'!$H19:$S19,0)),IF(AND(COUNTIF('Dropdown Selections'!$C:$C,"="&amp;C$4)&gt;1,OR(C$5&lt;&gt;"Total", C$5&lt;&gt;"All Subcategories"),C$4=INDEX('Dropdown Selections'!$C:$D,MATCH(C$5,'Dropdown Selections'!$D:$D,0),1)),INDEX('Okaloosa-Palm Beach'!$H20:$S27,MATCH("*"&amp;C$5&amp;"*",'Okaloosa-Palm Beach'!$C20:$C27,0),MATCH(C$6,'Okaloosa-Palm Beach'!$H19:$S19,0)),IF(OR(AND(COUNTIF('Dropdown Selections'!$C:$C,"="&amp;C$4)&gt;1,C$5="Total"),AND(C$4="Total of All Categories",C$5="All Subcategories")),SUMIF('Okaloosa-Palm Beach'!$G20:$G27,"="&amp;C$4,INDEX('Okaloosa-Palm Beach'!$H20:$S27,,MATCH(C$6,'Okaloosa-Palm Beach'!$H19:$S19,0))),""))))))),0)</f>
        <v>1092016</v>
      </c>
      <c r="D53" s="31">
        <f>IFERROR(IF(OR(D$4="",D$5="",D$6=""),"",IF(OR(AND(D$4="Total of All Categories",D$5="Total"),AND( D$4&lt;&gt;"Total of All Categories",D$5="All Subcategories")),"",IF(AND(D$4="Total of All Categories",D$5="All Subcategories",D$6="All Types of Revenue"),'Okaloosa-Palm Beach'!$S27,IF(AND(COUNTIF('Dropdown Selections'!$C:$C,"="&amp;D$4)=1,D$4&lt;&gt;"OTHER",D$5="Total"),INDEX('Okaloosa-Palm Beach'!$H20:$S27,MATCH(D$4,'Okaloosa-Palm Beach'!$G20:$G27,0),MATCH(D$6,'Okaloosa-Palm Beach'!$H19:$S19,0)),IF(AND(COUNTIF('Dropdown Selections'!$C:$C,"="&amp;D$4)=1,D$4="OTHER",D$5="Total"),INDEX('Okaloosa-Palm Beach'!$H20:$S27,MATCH("331900 - Federal Grant - Other",'Okaloosa-Palm Beach'!$C20:$C27,0),MATCH(D$6,'Okaloosa-Palm Beach'!$H19:$S19,0)),IF(AND(COUNTIF('Dropdown Selections'!$C:$C,"="&amp;D$4)&gt;1,OR(D$5&lt;&gt;"Total", D$5&lt;&gt;"All Subcategories"),D$4=INDEX('Dropdown Selections'!$C:$D,MATCH(D$5,'Dropdown Selections'!$D:$D,0),1)),INDEX('Okaloosa-Palm Beach'!$H20:$S27,MATCH("*"&amp;D$5&amp;"*",'Okaloosa-Palm Beach'!$C20:$C27,0),MATCH(D$6,'Okaloosa-Palm Beach'!$H19:$S19,0)),IF(OR(AND(COUNTIF('Dropdown Selections'!$C:$C,"="&amp;D$4)&gt;1,D$5="Total"),AND(D$4="Total of All Categories",D$5="All Subcategories")),SUMIF('Okaloosa-Palm Beach'!$G20:$G27,"="&amp;D$4,INDEX('Okaloosa-Palm Beach'!$H20:$S27,,MATCH(D$6,'Okaloosa-Palm Beach'!$H19:$S19,0))),""))))))),0)</f>
        <v>3265</v>
      </c>
      <c r="E53" s="31">
        <f>IFERROR(IF(OR(E$4="",E$5="",E$6=""),"",IF(OR(AND(E$4="Total of All Categories",E$5="Total"),AND( E$4&lt;&gt;"Total of All Categories",E$5="All Subcategories")),"",IF(AND(E$4="Total of All Categories",E$5="All Subcategories",E$6="All Types of Revenue"),'Okaloosa-Palm Beach'!$S27,IF(AND(COUNTIF('Dropdown Selections'!$C:$C,"="&amp;E$4)=1,E$4&lt;&gt;"OTHER",E$5="Total"),INDEX('Okaloosa-Palm Beach'!$H20:$S27,MATCH(E$4,'Okaloosa-Palm Beach'!$G20:$G27,0),MATCH(E$6,'Okaloosa-Palm Beach'!$H19:$S19,0)),IF(AND(COUNTIF('Dropdown Selections'!$C:$C,"="&amp;E$4)=1,E$4="OTHER",E$5="Total"),INDEX('Okaloosa-Palm Beach'!$H20:$S27,MATCH("331900 - Federal Grant - Other",'Okaloosa-Palm Beach'!$C20:$C27,0),MATCH(E$6,'Okaloosa-Palm Beach'!$H19:$S19,0)),IF(AND(COUNTIF('Dropdown Selections'!$C:$C,"="&amp;E$4)&gt;1,OR(E$5&lt;&gt;"Total", E$5&lt;&gt;"All Subcategories"),E$4=INDEX('Dropdown Selections'!$C:$D,MATCH(E$5,'Dropdown Selections'!$D:$D,0),1)),INDEX('Okaloosa-Palm Beach'!$H20:$S27,MATCH("*"&amp;E$5&amp;"*",'Okaloosa-Palm Beach'!$C20:$C27,0),MATCH(E$6,'Okaloosa-Palm Beach'!$H19:$S19,0)),IF(OR(AND(COUNTIF('Dropdown Selections'!$C:$C,"="&amp;E$4)&gt;1,E$5="Total"),AND(E$4="Total of All Categories",E$5="All Subcategories")),SUMIF('Okaloosa-Palm Beach'!$G20:$G27,"="&amp;E$4,INDEX('Okaloosa-Palm Beach'!$H20:$S27,,MATCH(E$6,'Okaloosa-Palm Beach'!$H19:$S19,0))),""))))))),0)</f>
        <v>169075</v>
      </c>
      <c r="F53" s="31">
        <f>IFERROR(IF(OR(F$4="",F$5="",F$6=""),"",IF(OR(AND(F$4="Total of All Categories",F$5="Total"),AND( F$4&lt;&gt;"Total of All Categories",F$5="All Subcategories")),"",IF(AND(F$4="Total of All Categories",F$5="All Subcategories",F$6="All Types of Revenue"),'Okaloosa-Palm Beach'!$S27,IF(AND(COUNTIF('Dropdown Selections'!$C:$C,"="&amp;F$4)=1,F$4&lt;&gt;"OTHER",F$5="Total"),INDEX('Okaloosa-Palm Beach'!$H20:$S27,MATCH(F$4,'Okaloosa-Palm Beach'!$G20:$G27,0),MATCH(F$6,'Okaloosa-Palm Beach'!$H19:$S19,0)),IF(AND(COUNTIF('Dropdown Selections'!$C:$C,"="&amp;F$4)=1,F$4="OTHER",F$5="Total"),INDEX('Okaloosa-Palm Beach'!$H20:$S27,MATCH("331900 - Federal Grant - Other",'Okaloosa-Palm Beach'!$C20:$C27,0),MATCH(F$6,'Okaloosa-Palm Beach'!$H19:$S19,0)),IF(AND(COUNTIF('Dropdown Selections'!$C:$C,"="&amp;F$4)&gt;1,OR(F$5&lt;&gt;"Total", F$5&lt;&gt;"All Subcategories"),F$4=INDEX('Dropdown Selections'!$C:$D,MATCH(F$5,'Dropdown Selections'!$D:$D,0),1)),INDEX('Okaloosa-Palm Beach'!$H20:$S27,MATCH("*"&amp;F$5&amp;"*",'Okaloosa-Palm Beach'!$C20:$C27,0),MATCH(F$6,'Okaloosa-Palm Beach'!$H19:$S19,0)),IF(OR(AND(COUNTIF('Dropdown Selections'!$C:$C,"="&amp;F$4)&gt;1,F$5="Total"),AND(F$4="Total of All Categories",F$5="All Subcategories")),SUMIF('Okaloosa-Palm Beach'!$G20:$G27,"="&amp;F$4,INDEX('Okaloosa-Palm Beach'!$H20:$S27,,MATCH(F$6,'Okaloosa-Palm Beach'!$H19:$S19,0))),""))))))),0)</f>
        <v>530846</v>
      </c>
      <c r="G53" s="31">
        <f>IFERROR(IF(OR(G$4="",G$5="",G$6=""),"",IF(OR(AND(G$4="Total of All Categories",G$5="Total"),AND( G$4&lt;&gt;"Total of All Categories",G$5="All Subcategories")),"",IF(AND(G$4="Total of All Categories",G$5="All Subcategories",G$6="All Types of Revenue"),'Okaloosa-Palm Beach'!$S27,IF(AND(COUNTIF('Dropdown Selections'!$C:$C,"="&amp;G$4)=1,G$4&lt;&gt;"OTHER",G$5="Total"),INDEX('Okaloosa-Palm Beach'!$H20:$S27,MATCH(G$4,'Okaloosa-Palm Beach'!$G20:$G27,0),MATCH(G$6,'Okaloosa-Palm Beach'!$H19:$S19,0)),IF(AND(COUNTIF('Dropdown Selections'!$C:$C,"="&amp;G$4)=1,G$4="OTHER",G$5="Total"),INDEX('Okaloosa-Palm Beach'!$H20:$S27,MATCH("331900 - Federal Grant - Other",'Okaloosa-Palm Beach'!$C20:$C27,0),MATCH(G$6,'Okaloosa-Palm Beach'!$H19:$S19,0)),IF(AND(COUNTIF('Dropdown Selections'!$C:$C,"="&amp;G$4)&gt;1,OR(G$5&lt;&gt;"Total", G$5&lt;&gt;"All Subcategories"),G$4=INDEX('Dropdown Selections'!$C:$D,MATCH(G$5,'Dropdown Selections'!$D:$D,0),1)),INDEX('Okaloosa-Palm Beach'!$H20:$S27,MATCH("*"&amp;G$5&amp;"*",'Okaloosa-Palm Beach'!$C20:$C27,0),MATCH(G$6,'Okaloosa-Palm Beach'!$H19:$S19,0)),IF(OR(AND(COUNTIF('Dropdown Selections'!$C:$C,"="&amp;G$4)&gt;1,G$5="Total"),AND(G$4="Total of All Categories",G$5="All Subcategories")),SUMIF('Okaloosa-Palm Beach'!$G20:$G27,"="&amp;G$4,INDEX('Okaloosa-Palm Beach'!$H20:$S27,,MATCH(G$6,'Okaloosa-Palm Beach'!$H19:$S19,0))),""))))))),0)</f>
        <v>0</v>
      </c>
      <c r="H53" s="31">
        <f>IFERROR(IF(OR(H$4="",H$5="",H$6=""),"",IF(OR(AND(H$4="Total of All Categories",H$5="Total"),AND( H$4&lt;&gt;"Total of All Categories",H$5="All Subcategories")),"",IF(AND(H$4="Total of All Categories",H$5="All Subcategories",H$6="All Types of Revenue"),'Okaloosa-Palm Beach'!$S27,IF(AND(COUNTIF('Dropdown Selections'!$C:$C,"="&amp;H$4)=1,H$4&lt;&gt;"OTHER",H$5="Total"),INDEX('Okaloosa-Palm Beach'!$H20:$S27,MATCH(H$4,'Okaloosa-Palm Beach'!$G20:$G27,0),MATCH(H$6,'Okaloosa-Palm Beach'!$H19:$S19,0)),IF(AND(COUNTIF('Dropdown Selections'!$C:$C,"="&amp;H$4)=1,H$4="OTHER",H$5="Total"),INDEX('Okaloosa-Palm Beach'!$H20:$S27,MATCH("331900 - Federal Grant - Other",'Okaloosa-Palm Beach'!$C20:$C27,0),MATCH(H$6,'Okaloosa-Palm Beach'!$H19:$S19,0)),IF(AND(COUNTIF('Dropdown Selections'!$C:$C,"="&amp;H$4)&gt;1,OR(H$5&lt;&gt;"Total", H$5&lt;&gt;"All Subcategories"),H$4=INDEX('Dropdown Selections'!$C:$D,MATCH(H$5,'Dropdown Selections'!$D:$D,0),1)),INDEX('Okaloosa-Palm Beach'!$H20:$S27,MATCH("*"&amp;H$5&amp;"*",'Okaloosa-Palm Beach'!$C20:$C27,0),MATCH(H$6,'Okaloosa-Palm Beach'!$H19:$S19,0)),IF(OR(AND(COUNTIF('Dropdown Selections'!$C:$C,"="&amp;H$4)&gt;1,H$5="Total"),AND(H$4="Total of All Categories",H$5="All Subcategories")),SUMIF('Okaloosa-Palm Beach'!$G20:$G27,"="&amp;H$4,INDEX('Okaloosa-Palm Beach'!$H20:$S27,,MATCH(H$6,'Okaloosa-Palm Beach'!$H19:$S19,0))),""))))))),0)</f>
        <v>0</v>
      </c>
      <c r="I53" s="31">
        <f>IFERROR(IF(OR(I$4="",I$5="",I$6=""),"",IF(OR(AND(I$4="Total of All Categories",I$5="Total"),AND( I$4&lt;&gt;"Total of All Categories",I$5="All Subcategories")),"",IF(AND(I$4="Total of All Categories",I$5="All Subcategories",I$6="All Types of Revenue"),'Okaloosa-Palm Beach'!$S27,IF(AND(COUNTIF('Dropdown Selections'!$C:$C,"="&amp;I$4)=1,I$4&lt;&gt;"OTHER",I$5="Total"),INDEX('Okaloosa-Palm Beach'!$H20:$S27,MATCH(I$4,'Okaloosa-Palm Beach'!$G20:$G27,0),MATCH(I$6,'Okaloosa-Palm Beach'!$H19:$S19,0)),IF(AND(COUNTIF('Dropdown Selections'!$C:$C,"="&amp;I$4)=1,I$4="OTHER",I$5="Total"),INDEX('Okaloosa-Palm Beach'!$H20:$S27,MATCH("331900 - Federal Grant - Other",'Okaloosa-Palm Beach'!$C20:$C27,0),MATCH(I$6,'Okaloosa-Palm Beach'!$H19:$S19,0)),IF(AND(COUNTIF('Dropdown Selections'!$C:$C,"="&amp;I$4)&gt;1,OR(I$5&lt;&gt;"Total", I$5&lt;&gt;"All Subcategories"),I$4=INDEX('Dropdown Selections'!$C:$D,MATCH(I$5,'Dropdown Selections'!$D:$D,0),1)),INDEX('Okaloosa-Palm Beach'!$H20:$S27,MATCH("*"&amp;I$5&amp;"*",'Okaloosa-Palm Beach'!$C20:$C27,0),MATCH(I$6,'Okaloosa-Palm Beach'!$H19:$S19,0)),IF(OR(AND(COUNTIF('Dropdown Selections'!$C:$C,"="&amp;I$4)&gt;1,I$5="Total"),AND(I$4="Total of All Categories",I$5="All Subcategories")),SUMIF('Okaloosa-Palm Beach'!$G20:$G27,"="&amp;I$4,INDEX('Okaloosa-Palm Beach'!$H20:$S27,,MATCH(I$6,'Okaloosa-Palm Beach'!$H19:$S19,0))),""))))))),0)</f>
        <v>246994</v>
      </c>
      <c r="J53" s="31">
        <f>IFERROR(IF(OR(J$4="",J$5="",J$6=""),"",IF(OR(AND(J$4="Total of All Categories",J$5="Total"),AND( J$4&lt;&gt;"Total of All Categories",J$5="All Subcategories")),"",IF(AND(J$4="Total of All Categories",J$5="All Subcategories",J$6="All Types of Revenue"),'Okaloosa-Palm Beach'!$S27,IF(AND(COUNTIF('Dropdown Selections'!$C:$C,"="&amp;J$4)=1,J$4&lt;&gt;"OTHER",J$5="Total"),INDEX('Okaloosa-Palm Beach'!$H20:$S27,MATCH(J$4,'Okaloosa-Palm Beach'!$G20:$G27,0),MATCH(J$6,'Okaloosa-Palm Beach'!$H19:$S19,0)),IF(AND(COUNTIF('Dropdown Selections'!$C:$C,"="&amp;J$4)=1,J$4="OTHER",J$5="Total"),INDEX('Okaloosa-Palm Beach'!$H20:$S27,MATCH("331900 - Federal Grant - Other",'Okaloosa-Palm Beach'!$C20:$C27,0),MATCH(J$6,'Okaloosa-Palm Beach'!$H19:$S19,0)),IF(AND(COUNTIF('Dropdown Selections'!$C:$C,"="&amp;J$4)&gt;1,OR(J$5&lt;&gt;"Total", J$5&lt;&gt;"All Subcategories"),J$4=INDEX('Dropdown Selections'!$C:$D,MATCH(J$5,'Dropdown Selections'!$D:$D,0),1)),INDEX('Okaloosa-Palm Beach'!$H20:$S27,MATCH("*"&amp;J$5&amp;"*",'Okaloosa-Palm Beach'!$C20:$C27,0),MATCH(J$6,'Okaloosa-Palm Beach'!$H19:$S19,0)),IF(OR(AND(COUNTIF('Dropdown Selections'!$C:$C,"="&amp;J$4)&gt;1,J$5="Total"),AND(J$4="Total of All Categories",J$5="All Subcategories")),SUMIF('Okaloosa-Palm Beach'!$G20:$G27,"="&amp;J$4,INDEX('Okaloosa-Palm Beach'!$H20:$S27,,MATCH(J$6,'Okaloosa-Palm Beach'!$H19:$S19,0))),""))))))),0)</f>
        <v>141836</v>
      </c>
      <c r="K53" s="31">
        <f>IFERROR(IF(OR(K$4="",K$5="",K$6=""),"",IF(OR(AND(K$4="Total of All Categories",K$5="Total"),AND( K$4&lt;&gt;"Total of All Categories",K$5="All Subcategories")),"",IF(AND(K$4="Total of All Categories",K$5="All Subcategories",K$6="All Types of Revenue"),'Okaloosa-Palm Beach'!$S27,IF(AND(COUNTIF('Dropdown Selections'!$C:$C,"="&amp;K$4)=1,K$4&lt;&gt;"OTHER",K$5="Total"),INDEX('Okaloosa-Palm Beach'!$H20:$S27,MATCH(K$4,'Okaloosa-Palm Beach'!$G20:$G27,0),MATCH(K$6,'Okaloosa-Palm Beach'!$H19:$S19,0)),IF(AND(COUNTIF('Dropdown Selections'!$C:$C,"="&amp;K$4)=1,K$4="OTHER",K$5="Total"),INDEX('Okaloosa-Palm Beach'!$H20:$S27,MATCH("331900 - Federal Grant - Other",'Okaloosa-Palm Beach'!$C20:$C27,0),MATCH(K$6,'Okaloosa-Palm Beach'!$H19:$S19,0)),IF(AND(COUNTIF('Dropdown Selections'!$C:$C,"="&amp;K$4)&gt;1,OR(K$5&lt;&gt;"Total", K$5&lt;&gt;"All Subcategories"),K$4=INDEX('Dropdown Selections'!$C:$D,MATCH(K$5,'Dropdown Selections'!$D:$D,0),1)),INDEX('Okaloosa-Palm Beach'!$H20:$S27,MATCH("*"&amp;K$5&amp;"*",'Okaloosa-Palm Beach'!$C20:$C27,0),MATCH(K$6,'Okaloosa-Palm Beach'!$H19:$S19,0)),IF(OR(AND(COUNTIF('Dropdown Selections'!$C:$C,"="&amp;K$4)&gt;1,K$5="Total"),AND(K$4="Total of All Categories",K$5="All Subcategories")),SUMIF('Okaloosa-Palm Beach'!$G20:$G27,"="&amp;K$4,INDEX('Okaloosa-Palm Beach'!$H20:$S27,,MATCH(K$6,'Okaloosa-Palm Beach'!$H19:$S19,0))),""))))))),0)</f>
        <v>0</v>
      </c>
      <c r="L53" s="31">
        <f>IFERROR(IF(OR(L$4="",L$5="",L$6=""),"",IF(OR(AND(L$4="Total of All Categories",L$5="Total"),AND( L$4&lt;&gt;"Total of All Categories",L$5="All Subcategories")),"",IF(AND(L$4="Total of All Categories",L$5="All Subcategories",L$6="All Types of Revenue"),'Okaloosa-Palm Beach'!$S27,IF(AND(COUNTIF('Dropdown Selections'!$C:$C,"="&amp;L$4)=1,L$4&lt;&gt;"OTHER",L$5="Total"),INDEX('Okaloosa-Palm Beach'!$H20:$S27,MATCH(L$4,'Okaloosa-Palm Beach'!$G20:$G27,0),MATCH(L$6,'Okaloosa-Palm Beach'!$H19:$S19,0)),IF(AND(COUNTIF('Dropdown Selections'!$C:$C,"="&amp;L$4)=1,L$4="OTHER",L$5="Total"),INDEX('Okaloosa-Palm Beach'!$H20:$S27,MATCH("331900 - Federal Grant - Other",'Okaloosa-Palm Beach'!$C20:$C27,0),MATCH(L$6,'Okaloosa-Palm Beach'!$H19:$S19,0)),IF(AND(COUNTIF('Dropdown Selections'!$C:$C,"="&amp;L$4)&gt;1,OR(L$5&lt;&gt;"Total", L$5&lt;&gt;"All Subcategories"),L$4=INDEX('Dropdown Selections'!$C:$D,MATCH(L$5,'Dropdown Selections'!$D:$D,0),1)),INDEX('Okaloosa-Palm Beach'!$H20:$S27,MATCH("*"&amp;L$5&amp;"*",'Okaloosa-Palm Beach'!$C20:$C27,0),MATCH(L$6,'Okaloosa-Palm Beach'!$H19:$S19,0)),IF(OR(AND(COUNTIF('Dropdown Selections'!$C:$C,"="&amp;L$4)&gt;1,L$5="Total"),AND(L$4="Total of All Categories",L$5="All Subcategories")),SUMIF('Okaloosa-Palm Beach'!$G20:$G27,"="&amp;L$4,INDEX('Okaloosa-Palm Beach'!$H20:$S27,,MATCH(L$6,'Okaloosa-Palm Beach'!$H19:$S19,0))),""))))))),0)</f>
        <v>0</v>
      </c>
    </row>
    <row r="54" spans="2:12" s="29" customFormat="1" ht="15.75" x14ac:dyDescent="0.25">
      <c r="B54" s="32" t="s">
        <v>153</v>
      </c>
      <c r="C54" s="31">
        <f>IFERROR(IF(OR(C$4="",C$5="",C$6=""),"",IF(OR(AND(C$4="Total of All Categories",C$5="Total"),AND( C$4&lt;&gt;"Total of All Categories",C$5="All Subcategories")),"",IF(AND(C$4="Total of All Categories",C$5="All Subcategories",C$6="All Types of Revenue"),'Okaloosa-Palm Beach'!$S37,IF(AND(COUNTIF('Dropdown Selections'!$C:$C,"="&amp;C$4)=1,C$4&lt;&gt;"OTHER",C$5="Total"),INDEX('Okaloosa-Palm Beach'!$H30:$S37,MATCH(C$4,'Okaloosa-Palm Beach'!$G30:$G37,0),MATCH(C$6,'Okaloosa-Palm Beach'!$H29:$S29,0)),IF(AND(COUNTIF('Dropdown Selections'!$C:$C,"="&amp;C$4)=1,C$4="OTHER",C$5="Total"),INDEX('Okaloosa-Palm Beach'!$H30:$S37,MATCH("331900 - Federal Grant - Other",'Okaloosa-Palm Beach'!$C30:$C37,0),MATCH(C$6,'Okaloosa-Palm Beach'!$H29:$S29,0)),IF(AND(COUNTIF('Dropdown Selections'!$C:$C,"="&amp;C$4)&gt;1,OR(C$5&lt;&gt;"Total", C$5&lt;&gt;"All Subcategories"),C$4=INDEX('Dropdown Selections'!$C:$D,MATCH(C$5,'Dropdown Selections'!$D:$D,0),1)),INDEX('Okaloosa-Palm Beach'!$H30:$S37,MATCH("*"&amp;C$5&amp;"*",'Okaloosa-Palm Beach'!$C30:$C37,0),MATCH(C$6,'Okaloosa-Palm Beach'!$H29:$S29,0)),IF(OR(AND(COUNTIF('Dropdown Selections'!$C:$C,"="&amp;C$4)&gt;1,C$5="Total"),AND(C$4="Total of All Categories",C$5="All Subcategories")),SUMIF('Okaloosa-Palm Beach'!$G30:$G37,"="&amp;C$4,INDEX('Okaloosa-Palm Beach'!$H30:$S37,,MATCH(C$6,'Okaloosa-Palm Beach'!$H29:$S29,0))),""))))))),0)</f>
        <v>61999446</v>
      </c>
      <c r="D54" s="31">
        <f>IFERROR(IF(OR(D$4="",D$5="",D$6=""),"",IF(OR(AND(D$4="Total of All Categories",D$5="Total"),AND( D$4&lt;&gt;"Total of All Categories",D$5="All Subcategories")),"",IF(AND(D$4="Total of All Categories",D$5="All Subcategories",D$6="All Types of Revenue"),'Okaloosa-Palm Beach'!$S37,IF(AND(COUNTIF('Dropdown Selections'!$C:$C,"="&amp;D$4)=1,D$4&lt;&gt;"OTHER",D$5="Total"),INDEX('Okaloosa-Palm Beach'!$H30:$S37,MATCH(D$4,'Okaloosa-Palm Beach'!$G30:$G37,0),MATCH(D$6,'Okaloosa-Palm Beach'!$H29:$S29,0)),IF(AND(COUNTIF('Dropdown Selections'!$C:$C,"="&amp;D$4)=1,D$4="OTHER",D$5="Total"),INDEX('Okaloosa-Palm Beach'!$H30:$S37,MATCH("331900 - Federal Grant - Other",'Okaloosa-Palm Beach'!$C30:$C37,0),MATCH(D$6,'Okaloosa-Palm Beach'!$H29:$S29,0)),IF(AND(COUNTIF('Dropdown Selections'!$C:$C,"="&amp;D$4)&gt;1,OR(D$5&lt;&gt;"Total", D$5&lt;&gt;"All Subcategories"),D$4=INDEX('Dropdown Selections'!$C:$D,MATCH(D$5,'Dropdown Selections'!$D:$D,0),1)),INDEX('Okaloosa-Palm Beach'!$H30:$S37,MATCH("*"&amp;D$5&amp;"*",'Okaloosa-Palm Beach'!$C30:$C37,0),MATCH(D$6,'Okaloosa-Palm Beach'!$H29:$S29,0)),IF(OR(AND(COUNTIF('Dropdown Selections'!$C:$C,"="&amp;D$4)&gt;1,D$5="Total"),AND(D$4="Total of All Categories",D$5="All Subcategories")),SUMIF('Okaloosa-Palm Beach'!$G30:$G37,"="&amp;D$4,INDEX('Okaloosa-Palm Beach'!$H30:$S37,,MATCH(D$6,'Okaloosa-Palm Beach'!$H29:$S29,0))),""))))))),0)</f>
        <v>0</v>
      </c>
      <c r="E54" s="31">
        <f>IFERROR(IF(OR(E$4="",E$5="",E$6=""),"",IF(OR(AND(E$4="Total of All Categories",E$5="Total"),AND( E$4&lt;&gt;"Total of All Categories",E$5="All Subcategories")),"",IF(AND(E$4="Total of All Categories",E$5="All Subcategories",E$6="All Types of Revenue"),'Okaloosa-Palm Beach'!$S37,IF(AND(COUNTIF('Dropdown Selections'!$C:$C,"="&amp;E$4)=1,E$4&lt;&gt;"OTHER",E$5="Total"),INDEX('Okaloosa-Palm Beach'!$H30:$S37,MATCH(E$4,'Okaloosa-Palm Beach'!$G30:$G37,0),MATCH(E$6,'Okaloosa-Palm Beach'!$H29:$S29,0)),IF(AND(COUNTIF('Dropdown Selections'!$C:$C,"="&amp;E$4)=1,E$4="OTHER",E$5="Total"),INDEX('Okaloosa-Palm Beach'!$H30:$S37,MATCH("331900 - Federal Grant - Other",'Okaloosa-Palm Beach'!$C30:$C37,0),MATCH(E$6,'Okaloosa-Palm Beach'!$H29:$S29,0)),IF(AND(COUNTIF('Dropdown Selections'!$C:$C,"="&amp;E$4)&gt;1,OR(E$5&lt;&gt;"Total", E$5&lt;&gt;"All Subcategories"),E$4=INDEX('Dropdown Selections'!$C:$D,MATCH(E$5,'Dropdown Selections'!$D:$D,0),1)),INDEX('Okaloosa-Palm Beach'!$H30:$S37,MATCH("*"&amp;E$5&amp;"*",'Okaloosa-Palm Beach'!$C30:$C37,0),MATCH(E$6,'Okaloosa-Palm Beach'!$H29:$S29,0)),IF(OR(AND(COUNTIF('Dropdown Selections'!$C:$C,"="&amp;E$4)&gt;1,E$5="Total"),AND(E$4="Total of All Categories",E$5="All Subcategories")),SUMIF('Okaloosa-Palm Beach'!$G30:$G37,"="&amp;E$4,INDEX('Okaloosa-Palm Beach'!$H30:$S37,,MATCH(E$6,'Okaloosa-Palm Beach'!$H29:$S29,0))),""))))))),0)</f>
        <v>4479451</v>
      </c>
      <c r="F54" s="31">
        <f>IFERROR(IF(OR(F$4="",F$5="",F$6=""),"",IF(OR(AND(F$4="Total of All Categories",F$5="Total"),AND( F$4&lt;&gt;"Total of All Categories",F$5="All Subcategories")),"",IF(AND(F$4="Total of All Categories",F$5="All Subcategories",F$6="All Types of Revenue"),'Okaloosa-Palm Beach'!$S37,IF(AND(COUNTIF('Dropdown Selections'!$C:$C,"="&amp;F$4)=1,F$4&lt;&gt;"OTHER",F$5="Total"),INDEX('Okaloosa-Palm Beach'!$H30:$S37,MATCH(F$4,'Okaloosa-Palm Beach'!$G30:$G37,0),MATCH(F$6,'Okaloosa-Palm Beach'!$H29:$S29,0)),IF(AND(COUNTIF('Dropdown Selections'!$C:$C,"="&amp;F$4)=1,F$4="OTHER",F$5="Total"),INDEX('Okaloosa-Palm Beach'!$H30:$S37,MATCH("331900 - Federal Grant - Other",'Okaloosa-Palm Beach'!$C30:$C37,0),MATCH(F$6,'Okaloosa-Palm Beach'!$H29:$S29,0)),IF(AND(COUNTIF('Dropdown Selections'!$C:$C,"="&amp;F$4)&gt;1,OR(F$5&lt;&gt;"Total", F$5&lt;&gt;"All Subcategories"),F$4=INDEX('Dropdown Selections'!$C:$D,MATCH(F$5,'Dropdown Selections'!$D:$D,0),1)),INDEX('Okaloosa-Palm Beach'!$H30:$S37,MATCH("*"&amp;F$5&amp;"*",'Okaloosa-Palm Beach'!$C30:$C37,0),MATCH(F$6,'Okaloosa-Palm Beach'!$H29:$S29,0)),IF(OR(AND(COUNTIF('Dropdown Selections'!$C:$C,"="&amp;F$4)&gt;1,F$5="Total"),AND(F$4="Total of All Categories",F$5="All Subcategories")),SUMIF('Okaloosa-Palm Beach'!$G30:$G37,"="&amp;F$4,INDEX('Okaloosa-Palm Beach'!$H30:$S37,,MATCH(F$6,'Okaloosa-Palm Beach'!$H29:$S29,0))),""))))))),0)</f>
        <v>418162</v>
      </c>
      <c r="G54" s="31">
        <f>IFERROR(IF(OR(G$4="",G$5="",G$6=""),"",IF(OR(AND(G$4="Total of All Categories",G$5="Total"),AND( G$4&lt;&gt;"Total of All Categories",G$5="All Subcategories")),"",IF(AND(G$4="Total of All Categories",G$5="All Subcategories",G$6="All Types of Revenue"),'Okaloosa-Palm Beach'!$S37,IF(AND(COUNTIF('Dropdown Selections'!$C:$C,"="&amp;G$4)=1,G$4&lt;&gt;"OTHER",G$5="Total"),INDEX('Okaloosa-Palm Beach'!$H30:$S37,MATCH(G$4,'Okaloosa-Palm Beach'!$G30:$G37,0),MATCH(G$6,'Okaloosa-Palm Beach'!$H29:$S29,0)),IF(AND(COUNTIF('Dropdown Selections'!$C:$C,"="&amp;G$4)=1,G$4="OTHER",G$5="Total"),INDEX('Okaloosa-Palm Beach'!$H30:$S37,MATCH("331900 - Federal Grant - Other",'Okaloosa-Palm Beach'!$C30:$C37,0),MATCH(G$6,'Okaloosa-Palm Beach'!$H29:$S29,0)),IF(AND(COUNTIF('Dropdown Selections'!$C:$C,"="&amp;G$4)&gt;1,OR(G$5&lt;&gt;"Total", G$5&lt;&gt;"All Subcategories"),G$4=INDEX('Dropdown Selections'!$C:$D,MATCH(G$5,'Dropdown Selections'!$D:$D,0),1)),INDEX('Okaloosa-Palm Beach'!$H30:$S37,MATCH("*"&amp;G$5&amp;"*",'Okaloosa-Palm Beach'!$C30:$C37,0),MATCH(G$6,'Okaloosa-Palm Beach'!$H29:$S29,0)),IF(OR(AND(COUNTIF('Dropdown Selections'!$C:$C,"="&amp;G$4)&gt;1,G$5="Total"),AND(G$4="Total of All Categories",G$5="All Subcategories")),SUMIF('Okaloosa-Palm Beach'!$G30:$G37,"="&amp;G$4,INDEX('Okaloosa-Palm Beach'!$H30:$S37,,MATCH(G$6,'Okaloosa-Palm Beach'!$H29:$S29,0))),""))))))),0)</f>
        <v>2758942</v>
      </c>
      <c r="H54" s="31">
        <f>IFERROR(IF(OR(H$4="",H$5="",H$6=""),"",IF(OR(AND(H$4="Total of All Categories",H$5="Total"),AND( H$4&lt;&gt;"Total of All Categories",H$5="All Subcategories")),"",IF(AND(H$4="Total of All Categories",H$5="All Subcategories",H$6="All Types of Revenue"),'Okaloosa-Palm Beach'!$S37,IF(AND(COUNTIF('Dropdown Selections'!$C:$C,"="&amp;H$4)=1,H$4&lt;&gt;"OTHER",H$5="Total"),INDEX('Okaloosa-Palm Beach'!$H30:$S37,MATCH(H$4,'Okaloosa-Palm Beach'!$G30:$G37,0),MATCH(H$6,'Okaloosa-Palm Beach'!$H29:$S29,0)),IF(AND(COUNTIF('Dropdown Selections'!$C:$C,"="&amp;H$4)=1,H$4="OTHER",H$5="Total"),INDEX('Okaloosa-Palm Beach'!$H30:$S37,MATCH("331900 - Federal Grant - Other",'Okaloosa-Palm Beach'!$C30:$C37,0),MATCH(H$6,'Okaloosa-Palm Beach'!$H29:$S29,0)),IF(AND(COUNTIF('Dropdown Selections'!$C:$C,"="&amp;H$4)&gt;1,OR(H$5&lt;&gt;"Total", H$5&lt;&gt;"All Subcategories"),H$4=INDEX('Dropdown Selections'!$C:$D,MATCH(H$5,'Dropdown Selections'!$D:$D,0),1)),INDEX('Okaloosa-Palm Beach'!$H30:$S37,MATCH("*"&amp;H$5&amp;"*",'Okaloosa-Palm Beach'!$C30:$C37,0),MATCH(H$6,'Okaloosa-Palm Beach'!$H29:$S29,0)),IF(OR(AND(COUNTIF('Dropdown Selections'!$C:$C,"="&amp;H$4)&gt;1,H$5="Total"),AND(H$4="Total of All Categories",H$5="All Subcategories")),SUMIF('Okaloosa-Palm Beach'!$G30:$G37,"="&amp;H$4,INDEX('Okaloosa-Palm Beach'!$H30:$S37,,MATCH(H$6,'Okaloosa-Palm Beach'!$H29:$S29,0))),""))))))),0)</f>
        <v>19164980</v>
      </c>
      <c r="I54" s="31">
        <f>IFERROR(IF(OR(I$4="",I$5="",I$6=""),"",IF(OR(AND(I$4="Total of All Categories",I$5="Total"),AND( I$4&lt;&gt;"Total of All Categories",I$5="All Subcategories")),"",IF(AND(I$4="Total of All Categories",I$5="All Subcategories",I$6="All Types of Revenue"),'Okaloosa-Palm Beach'!$S37,IF(AND(COUNTIF('Dropdown Selections'!$C:$C,"="&amp;I$4)=1,I$4&lt;&gt;"OTHER",I$5="Total"),INDEX('Okaloosa-Palm Beach'!$H30:$S37,MATCH(I$4,'Okaloosa-Palm Beach'!$G30:$G37,0),MATCH(I$6,'Okaloosa-Palm Beach'!$H29:$S29,0)),IF(AND(COUNTIF('Dropdown Selections'!$C:$C,"="&amp;I$4)=1,I$4="OTHER",I$5="Total"),INDEX('Okaloosa-Palm Beach'!$H30:$S37,MATCH("331900 - Federal Grant - Other",'Okaloosa-Palm Beach'!$C30:$C37,0),MATCH(I$6,'Okaloosa-Palm Beach'!$H29:$S29,0)),IF(AND(COUNTIF('Dropdown Selections'!$C:$C,"="&amp;I$4)&gt;1,OR(I$5&lt;&gt;"Total", I$5&lt;&gt;"All Subcategories"),I$4=INDEX('Dropdown Selections'!$C:$D,MATCH(I$5,'Dropdown Selections'!$D:$D,0),1)),INDEX('Okaloosa-Palm Beach'!$H30:$S37,MATCH("*"&amp;I$5&amp;"*",'Okaloosa-Palm Beach'!$C30:$C37,0),MATCH(I$6,'Okaloosa-Palm Beach'!$H29:$S29,0)),IF(OR(AND(COUNTIF('Dropdown Selections'!$C:$C,"="&amp;I$4)&gt;1,I$5="Total"),AND(I$4="Total of All Categories",I$5="All Subcategories")),SUMIF('Okaloosa-Palm Beach'!$G30:$G37,"="&amp;I$4,INDEX('Okaloosa-Palm Beach'!$H30:$S37,,MATCH(I$6,'Okaloosa-Palm Beach'!$H29:$S29,0))),""))))))),0)</f>
        <v>35177911</v>
      </c>
      <c r="J54" s="31">
        <f>IFERROR(IF(OR(J$4="",J$5="",J$6=""),"",IF(OR(AND(J$4="Total of All Categories",J$5="Total"),AND( J$4&lt;&gt;"Total of All Categories",J$5="All Subcategories")),"",IF(AND(J$4="Total of All Categories",J$5="All Subcategories",J$6="All Types of Revenue"),'Okaloosa-Palm Beach'!$S37,IF(AND(COUNTIF('Dropdown Selections'!$C:$C,"="&amp;J$4)=1,J$4&lt;&gt;"OTHER",J$5="Total"),INDEX('Okaloosa-Palm Beach'!$H30:$S37,MATCH(J$4,'Okaloosa-Palm Beach'!$G30:$G37,0),MATCH(J$6,'Okaloosa-Palm Beach'!$H29:$S29,0)),IF(AND(COUNTIF('Dropdown Selections'!$C:$C,"="&amp;J$4)=1,J$4="OTHER",J$5="Total"),INDEX('Okaloosa-Palm Beach'!$H30:$S37,MATCH("331900 - Federal Grant - Other",'Okaloosa-Palm Beach'!$C30:$C37,0),MATCH(J$6,'Okaloosa-Palm Beach'!$H29:$S29,0)),IF(AND(COUNTIF('Dropdown Selections'!$C:$C,"="&amp;J$4)&gt;1,OR(J$5&lt;&gt;"Total", J$5&lt;&gt;"All Subcategories"),J$4=INDEX('Dropdown Selections'!$C:$D,MATCH(J$5,'Dropdown Selections'!$D:$D,0),1)),INDEX('Okaloosa-Palm Beach'!$H30:$S37,MATCH("*"&amp;J$5&amp;"*",'Okaloosa-Palm Beach'!$C30:$C37,0),MATCH(J$6,'Okaloosa-Palm Beach'!$H29:$S29,0)),IF(OR(AND(COUNTIF('Dropdown Selections'!$C:$C,"="&amp;J$4)&gt;1,J$5="Total"),AND(J$4="Total of All Categories",J$5="All Subcategories")),SUMIF('Okaloosa-Palm Beach'!$G30:$G37,"="&amp;J$4,INDEX('Okaloosa-Palm Beach'!$H30:$S37,,MATCH(J$6,'Okaloosa-Palm Beach'!$H29:$S29,0))),""))))))),0)</f>
        <v>0</v>
      </c>
      <c r="K54" s="31">
        <f>IFERROR(IF(OR(K$4="",K$5="",K$6=""),"",IF(OR(AND(K$4="Total of All Categories",K$5="Total"),AND( K$4&lt;&gt;"Total of All Categories",K$5="All Subcategories")),"",IF(AND(K$4="Total of All Categories",K$5="All Subcategories",K$6="All Types of Revenue"),'Okaloosa-Palm Beach'!$S37,IF(AND(COUNTIF('Dropdown Selections'!$C:$C,"="&amp;K$4)=1,K$4&lt;&gt;"OTHER",K$5="Total"),INDEX('Okaloosa-Palm Beach'!$H30:$S37,MATCH(K$4,'Okaloosa-Palm Beach'!$G30:$G37,0),MATCH(K$6,'Okaloosa-Palm Beach'!$H29:$S29,0)),IF(AND(COUNTIF('Dropdown Selections'!$C:$C,"="&amp;K$4)=1,K$4="OTHER",K$5="Total"),INDEX('Okaloosa-Palm Beach'!$H30:$S37,MATCH("331900 - Federal Grant - Other",'Okaloosa-Palm Beach'!$C30:$C37,0),MATCH(K$6,'Okaloosa-Palm Beach'!$H29:$S29,0)),IF(AND(COUNTIF('Dropdown Selections'!$C:$C,"="&amp;K$4)&gt;1,OR(K$5&lt;&gt;"Total", K$5&lt;&gt;"All Subcategories"),K$4=INDEX('Dropdown Selections'!$C:$D,MATCH(K$5,'Dropdown Selections'!$D:$D,0),1)),INDEX('Okaloosa-Palm Beach'!$H30:$S37,MATCH("*"&amp;K$5&amp;"*",'Okaloosa-Palm Beach'!$C30:$C37,0),MATCH(K$6,'Okaloosa-Palm Beach'!$H29:$S29,0)),IF(OR(AND(COUNTIF('Dropdown Selections'!$C:$C,"="&amp;K$4)&gt;1,K$5="Total"),AND(K$4="Total of All Categories",K$5="All Subcategories")),SUMIF('Okaloosa-Palm Beach'!$G30:$G37,"="&amp;K$4,INDEX('Okaloosa-Palm Beach'!$H30:$S37,,MATCH(K$6,'Okaloosa-Palm Beach'!$H29:$S29,0))),""))))))),0)</f>
        <v>0</v>
      </c>
      <c r="L54" s="31">
        <f>IFERROR(IF(OR(L$4="",L$5="",L$6=""),"",IF(OR(AND(L$4="Total of All Categories",L$5="Total"),AND( L$4&lt;&gt;"Total of All Categories",L$5="All Subcategories")),"",IF(AND(L$4="Total of All Categories",L$5="All Subcategories",L$6="All Types of Revenue"),'Okaloosa-Palm Beach'!$S37,IF(AND(COUNTIF('Dropdown Selections'!$C:$C,"="&amp;L$4)=1,L$4&lt;&gt;"OTHER",L$5="Total"),INDEX('Okaloosa-Palm Beach'!$H30:$S37,MATCH(L$4,'Okaloosa-Palm Beach'!$G30:$G37,0),MATCH(L$6,'Okaloosa-Palm Beach'!$H29:$S29,0)),IF(AND(COUNTIF('Dropdown Selections'!$C:$C,"="&amp;L$4)=1,L$4="OTHER",L$5="Total"),INDEX('Okaloosa-Palm Beach'!$H30:$S37,MATCH("331900 - Federal Grant - Other",'Okaloosa-Palm Beach'!$C30:$C37,0),MATCH(L$6,'Okaloosa-Palm Beach'!$H29:$S29,0)),IF(AND(COUNTIF('Dropdown Selections'!$C:$C,"="&amp;L$4)&gt;1,OR(L$5&lt;&gt;"Total", L$5&lt;&gt;"All Subcategories"),L$4=INDEX('Dropdown Selections'!$C:$D,MATCH(L$5,'Dropdown Selections'!$D:$D,0),1)),INDEX('Okaloosa-Palm Beach'!$H30:$S37,MATCH("*"&amp;L$5&amp;"*",'Okaloosa-Palm Beach'!$C30:$C37,0),MATCH(L$6,'Okaloosa-Palm Beach'!$H29:$S29,0)),IF(OR(AND(COUNTIF('Dropdown Selections'!$C:$C,"="&amp;L$4)&gt;1,L$5="Total"),AND(L$4="Total of All Categories",L$5="All Subcategories")),SUMIF('Okaloosa-Palm Beach'!$G30:$G37,"="&amp;L$4,INDEX('Okaloosa-Palm Beach'!$H30:$S37,,MATCH(L$6,'Okaloosa-Palm Beach'!$H29:$S29,0))),""))))))),0)</f>
        <v>0</v>
      </c>
    </row>
    <row r="55" spans="2:12" s="29" customFormat="1" ht="15.75" x14ac:dyDescent="0.25">
      <c r="B55" s="32" t="s">
        <v>154</v>
      </c>
      <c r="C55" s="31">
        <f>IFERROR(IF(OR(C$4="",C$5="",C$6=""),"",IF(OR(AND(C$4="Total of All Categories",C$5="Total"),AND( C$4&lt;&gt;"Total of All Categories",C$5="All Subcategories")),"",IF(AND(C$4="Total of All Categories",C$5="All Subcategories",C$6="All Types of Revenue"),'Okaloosa-Palm Beach'!$S46,IF(AND(COUNTIF('Dropdown Selections'!$C:$C,"="&amp;C$4)=1,C$4&lt;&gt;"OTHER",C$5="Total"),INDEX('Okaloosa-Palm Beach'!$H40:$S46,MATCH(C$4,'Okaloosa-Palm Beach'!$G40:$G46,0),MATCH(C$6,'Okaloosa-Palm Beach'!$H39:$S39,0)),IF(AND(COUNTIF('Dropdown Selections'!$C:$C,"="&amp;C$4)=1,C$4="OTHER",C$5="Total"),INDEX('Okaloosa-Palm Beach'!$H40:$S46,MATCH("331900 - Federal Grant - Other",'Okaloosa-Palm Beach'!$C40:$C46,0),MATCH(C$6,'Okaloosa-Palm Beach'!$H39:$S39,0)),IF(AND(COUNTIF('Dropdown Selections'!$C:$C,"="&amp;C$4)&gt;1,OR(C$5&lt;&gt;"Total", C$5&lt;&gt;"All Subcategories"),C$4=INDEX('Dropdown Selections'!$C:$D,MATCH(C$5,'Dropdown Selections'!$D:$D,0),1)),INDEX('Okaloosa-Palm Beach'!$H40:$S46,MATCH("*"&amp;C$5&amp;"*",'Okaloosa-Palm Beach'!$C40:$C46,0),MATCH(C$6,'Okaloosa-Palm Beach'!$H39:$S39,0)),IF(OR(AND(COUNTIF('Dropdown Selections'!$C:$C,"="&amp;C$4)&gt;1,C$5="Total"),AND(C$4="Total of All Categories",C$5="All Subcategories")),SUMIF('Okaloosa-Palm Beach'!$G40:$G46,"="&amp;C$4,INDEX('Okaloosa-Palm Beach'!$H40:$S46,,MATCH(C$6,'Okaloosa-Palm Beach'!$H39:$S39,0))),""))))))),0)</f>
        <v>16328395</v>
      </c>
      <c r="D55" s="31">
        <f>IFERROR(IF(OR(D$4="",D$5="",D$6=""),"",IF(OR(AND(D$4="Total of All Categories",D$5="Total"),AND( D$4&lt;&gt;"Total of All Categories",D$5="All Subcategories")),"",IF(AND(D$4="Total of All Categories",D$5="All Subcategories",D$6="All Types of Revenue"),'Okaloosa-Palm Beach'!$S46,IF(AND(COUNTIF('Dropdown Selections'!$C:$C,"="&amp;D$4)=1,D$4&lt;&gt;"OTHER",D$5="Total"),INDEX('Okaloosa-Palm Beach'!$H40:$S46,MATCH(D$4,'Okaloosa-Palm Beach'!$G40:$G46,0),MATCH(D$6,'Okaloosa-Palm Beach'!$H39:$S39,0)),IF(AND(COUNTIF('Dropdown Selections'!$C:$C,"="&amp;D$4)=1,D$4="OTHER",D$5="Total"),INDEX('Okaloosa-Palm Beach'!$H40:$S46,MATCH("331900 - Federal Grant - Other",'Okaloosa-Palm Beach'!$C40:$C46,0),MATCH(D$6,'Okaloosa-Palm Beach'!$H39:$S39,0)),IF(AND(COUNTIF('Dropdown Selections'!$C:$C,"="&amp;D$4)&gt;1,OR(D$5&lt;&gt;"Total", D$5&lt;&gt;"All Subcategories"),D$4=INDEX('Dropdown Selections'!$C:$D,MATCH(D$5,'Dropdown Selections'!$D:$D,0),1)),INDEX('Okaloosa-Palm Beach'!$H40:$S46,MATCH("*"&amp;D$5&amp;"*",'Okaloosa-Palm Beach'!$C40:$C46,0),MATCH(D$6,'Okaloosa-Palm Beach'!$H39:$S39,0)),IF(OR(AND(COUNTIF('Dropdown Selections'!$C:$C,"="&amp;D$4)&gt;1,D$5="Total"),AND(D$4="Total of All Categories",D$5="All Subcategories")),SUMIF('Okaloosa-Palm Beach'!$G40:$G46,"="&amp;D$4,INDEX('Okaloosa-Palm Beach'!$H40:$S46,,MATCH(D$6,'Okaloosa-Palm Beach'!$H39:$S39,0))),""))))))),0)</f>
        <v>312080</v>
      </c>
      <c r="E55" s="31">
        <f>IFERROR(IF(OR(E$4="",E$5="",E$6=""),"",IF(OR(AND(E$4="Total of All Categories",E$5="Total"),AND( E$4&lt;&gt;"Total of All Categories",E$5="All Subcategories")),"",IF(AND(E$4="Total of All Categories",E$5="All Subcategories",E$6="All Types of Revenue"),'Okaloosa-Palm Beach'!$S46,IF(AND(COUNTIF('Dropdown Selections'!$C:$C,"="&amp;E$4)=1,E$4&lt;&gt;"OTHER",E$5="Total"),INDEX('Okaloosa-Palm Beach'!$H40:$S46,MATCH(E$4,'Okaloosa-Palm Beach'!$G40:$G46,0),MATCH(E$6,'Okaloosa-Palm Beach'!$H39:$S39,0)),IF(AND(COUNTIF('Dropdown Selections'!$C:$C,"="&amp;E$4)=1,E$4="OTHER",E$5="Total"),INDEX('Okaloosa-Palm Beach'!$H40:$S46,MATCH("331900 - Federal Grant - Other",'Okaloosa-Palm Beach'!$C40:$C46,0),MATCH(E$6,'Okaloosa-Palm Beach'!$H39:$S39,0)),IF(AND(COUNTIF('Dropdown Selections'!$C:$C,"="&amp;E$4)&gt;1,OR(E$5&lt;&gt;"Total", E$5&lt;&gt;"All Subcategories"),E$4=INDEX('Dropdown Selections'!$C:$D,MATCH(E$5,'Dropdown Selections'!$D:$D,0),1)),INDEX('Okaloosa-Palm Beach'!$H40:$S46,MATCH("*"&amp;E$5&amp;"*",'Okaloosa-Palm Beach'!$C40:$C46,0),MATCH(E$6,'Okaloosa-Palm Beach'!$H39:$S39,0)),IF(OR(AND(COUNTIF('Dropdown Selections'!$C:$C,"="&amp;E$4)&gt;1,E$5="Total"),AND(E$4="Total of All Categories",E$5="All Subcategories")),SUMIF('Okaloosa-Palm Beach'!$G40:$G46,"="&amp;E$4,INDEX('Okaloosa-Palm Beach'!$H40:$S46,,MATCH(E$6,'Okaloosa-Palm Beach'!$H39:$S39,0))),""))))))),0)</f>
        <v>316564</v>
      </c>
      <c r="F55" s="31">
        <f>IFERROR(IF(OR(F$4="",F$5="",F$6=""),"",IF(OR(AND(F$4="Total of All Categories",F$5="Total"),AND( F$4&lt;&gt;"Total of All Categories",F$5="All Subcategories")),"",IF(AND(F$4="Total of All Categories",F$5="All Subcategories",F$6="All Types of Revenue"),'Okaloosa-Palm Beach'!$S46,IF(AND(COUNTIF('Dropdown Selections'!$C:$C,"="&amp;F$4)=1,F$4&lt;&gt;"OTHER",F$5="Total"),INDEX('Okaloosa-Palm Beach'!$H40:$S46,MATCH(F$4,'Okaloosa-Palm Beach'!$G40:$G46,0),MATCH(F$6,'Okaloosa-Palm Beach'!$H39:$S39,0)),IF(AND(COUNTIF('Dropdown Selections'!$C:$C,"="&amp;F$4)=1,F$4="OTHER",F$5="Total"),INDEX('Okaloosa-Palm Beach'!$H40:$S46,MATCH("331900 - Federal Grant - Other",'Okaloosa-Palm Beach'!$C40:$C46,0),MATCH(F$6,'Okaloosa-Palm Beach'!$H39:$S39,0)),IF(AND(COUNTIF('Dropdown Selections'!$C:$C,"="&amp;F$4)&gt;1,OR(F$5&lt;&gt;"Total", F$5&lt;&gt;"All Subcategories"),F$4=INDEX('Dropdown Selections'!$C:$D,MATCH(F$5,'Dropdown Selections'!$D:$D,0),1)),INDEX('Okaloosa-Palm Beach'!$H40:$S46,MATCH("*"&amp;F$5&amp;"*",'Okaloosa-Palm Beach'!$C40:$C46,0),MATCH(F$6,'Okaloosa-Palm Beach'!$H39:$S39,0)),IF(OR(AND(COUNTIF('Dropdown Selections'!$C:$C,"="&amp;F$4)&gt;1,F$5="Total"),AND(F$4="Total of All Categories",F$5="All Subcategories")),SUMIF('Okaloosa-Palm Beach'!$G40:$G46,"="&amp;F$4,INDEX('Okaloosa-Palm Beach'!$H40:$S46,,MATCH(F$6,'Okaloosa-Palm Beach'!$H39:$S39,0))),""))))))),0)</f>
        <v>89081</v>
      </c>
      <c r="G55" s="31">
        <f>IFERROR(IF(OR(G$4="",G$5="",G$6=""),"",IF(OR(AND(G$4="Total of All Categories",G$5="Total"),AND( G$4&lt;&gt;"Total of All Categories",G$5="All Subcategories")),"",IF(AND(G$4="Total of All Categories",G$5="All Subcategories",G$6="All Types of Revenue"),'Okaloosa-Palm Beach'!$S46,IF(AND(COUNTIF('Dropdown Selections'!$C:$C,"="&amp;G$4)=1,G$4&lt;&gt;"OTHER",G$5="Total"),INDEX('Okaloosa-Palm Beach'!$H40:$S46,MATCH(G$4,'Okaloosa-Palm Beach'!$G40:$G46,0),MATCH(G$6,'Okaloosa-Palm Beach'!$H39:$S39,0)),IF(AND(COUNTIF('Dropdown Selections'!$C:$C,"="&amp;G$4)=1,G$4="OTHER",G$5="Total"),INDEX('Okaloosa-Palm Beach'!$H40:$S46,MATCH("331900 - Federal Grant - Other",'Okaloosa-Palm Beach'!$C40:$C46,0),MATCH(G$6,'Okaloosa-Palm Beach'!$H39:$S39,0)),IF(AND(COUNTIF('Dropdown Selections'!$C:$C,"="&amp;G$4)&gt;1,OR(G$5&lt;&gt;"Total", G$5&lt;&gt;"All Subcategories"),G$4=INDEX('Dropdown Selections'!$C:$D,MATCH(G$5,'Dropdown Selections'!$D:$D,0),1)),INDEX('Okaloosa-Palm Beach'!$H40:$S46,MATCH("*"&amp;G$5&amp;"*",'Okaloosa-Palm Beach'!$C40:$C46,0),MATCH(G$6,'Okaloosa-Palm Beach'!$H39:$S39,0)),IF(OR(AND(COUNTIF('Dropdown Selections'!$C:$C,"="&amp;G$4)&gt;1,G$5="Total"),AND(G$4="Total of All Categories",G$5="All Subcategories")),SUMIF('Okaloosa-Palm Beach'!$G40:$G46,"="&amp;G$4,INDEX('Okaloosa-Palm Beach'!$H40:$S46,,MATCH(G$6,'Okaloosa-Palm Beach'!$H39:$S39,0))),""))))))),0)</f>
        <v>1275172</v>
      </c>
      <c r="H55" s="31">
        <f>IFERROR(IF(OR(H$4="",H$5="",H$6=""),"",IF(OR(AND(H$4="Total of All Categories",H$5="Total"),AND( H$4&lt;&gt;"Total of All Categories",H$5="All Subcategories")),"",IF(AND(H$4="Total of All Categories",H$5="All Subcategories",H$6="All Types of Revenue"),'Okaloosa-Palm Beach'!$S46,IF(AND(COUNTIF('Dropdown Selections'!$C:$C,"="&amp;H$4)=1,H$4&lt;&gt;"OTHER",H$5="Total"),INDEX('Okaloosa-Palm Beach'!$H40:$S46,MATCH(H$4,'Okaloosa-Palm Beach'!$G40:$G46,0),MATCH(H$6,'Okaloosa-Palm Beach'!$H39:$S39,0)),IF(AND(COUNTIF('Dropdown Selections'!$C:$C,"="&amp;H$4)=1,H$4="OTHER",H$5="Total"),INDEX('Okaloosa-Palm Beach'!$H40:$S46,MATCH("331900 - Federal Grant - Other",'Okaloosa-Palm Beach'!$C40:$C46,0),MATCH(H$6,'Okaloosa-Palm Beach'!$H39:$S39,0)),IF(AND(COUNTIF('Dropdown Selections'!$C:$C,"="&amp;H$4)&gt;1,OR(H$5&lt;&gt;"Total", H$5&lt;&gt;"All Subcategories"),H$4=INDEX('Dropdown Selections'!$C:$D,MATCH(H$5,'Dropdown Selections'!$D:$D,0),1)),INDEX('Okaloosa-Palm Beach'!$H40:$S46,MATCH("*"&amp;H$5&amp;"*",'Okaloosa-Palm Beach'!$C40:$C46,0),MATCH(H$6,'Okaloosa-Palm Beach'!$H39:$S39,0)),IF(OR(AND(COUNTIF('Dropdown Selections'!$C:$C,"="&amp;H$4)&gt;1,H$5="Total"),AND(H$4="Total of All Categories",H$5="All Subcategories")),SUMIF('Okaloosa-Palm Beach'!$G40:$G46,"="&amp;H$4,INDEX('Okaloosa-Palm Beach'!$H40:$S46,,MATCH(H$6,'Okaloosa-Palm Beach'!$H39:$S39,0))),""))))))),0)</f>
        <v>13181670</v>
      </c>
      <c r="I55" s="31">
        <f>IFERROR(IF(OR(I$4="",I$5="",I$6=""),"",IF(OR(AND(I$4="Total of All Categories",I$5="Total"),AND( I$4&lt;&gt;"Total of All Categories",I$5="All Subcategories")),"",IF(AND(I$4="Total of All Categories",I$5="All Subcategories",I$6="All Types of Revenue"),'Okaloosa-Palm Beach'!$S46,IF(AND(COUNTIF('Dropdown Selections'!$C:$C,"="&amp;I$4)=1,I$4&lt;&gt;"OTHER",I$5="Total"),INDEX('Okaloosa-Palm Beach'!$H40:$S46,MATCH(I$4,'Okaloosa-Palm Beach'!$G40:$G46,0),MATCH(I$6,'Okaloosa-Palm Beach'!$H39:$S39,0)),IF(AND(COUNTIF('Dropdown Selections'!$C:$C,"="&amp;I$4)=1,I$4="OTHER",I$5="Total"),INDEX('Okaloosa-Palm Beach'!$H40:$S46,MATCH("331900 - Federal Grant - Other",'Okaloosa-Palm Beach'!$C40:$C46,0),MATCH(I$6,'Okaloosa-Palm Beach'!$H39:$S39,0)),IF(AND(COUNTIF('Dropdown Selections'!$C:$C,"="&amp;I$4)&gt;1,OR(I$5&lt;&gt;"Total", I$5&lt;&gt;"All Subcategories"),I$4=INDEX('Dropdown Selections'!$C:$D,MATCH(I$5,'Dropdown Selections'!$D:$D,0),1)),INDEX('Okaloosa-Palm Beach'!$H40:$S46,MATCH("*"&amp;I$5&amp;"*",'Okaloosa-Palm Beach'!$C40:$C46,0),MATCH(I$6,'Okaloosa-Palm Beach'!$H39:$S39,0)),IF(OR(AND(COUNTIF('Dropdown Selections'!$C:$C,"="&amp;I$4)&gt;1,I$5="Total"),AND(I$4="Total of All Categories",I$5="All Subcategories")),SUMIF('Okaloosa-Palm Beach'!$G40:$G46,"="&amp;I$4,INDEX('Okaloosa-Palm Beach'!$H40:$S46,,MATCH(I$6,'Okaloosa-Palm Beach'!$H39:$S39,0))),""))))))),0)</f>
        <v>1153828</v>
      </c>
      <c r="J55" s="31">
        <f>IFERROR(IF(OR(J$4="",J$5="",J$6=""),"",IF(OR(AND(J$4="Total of All Categories",J$5="Total"),AND( J$4&lt;&gt;"Total of All Categories",J$5="All Subcategories")),"",IF(AND(J$4="Total of All Categories",J$5="All Subcategories",J$6="All Types of Revenue"),'Okaloosa-Palm Beach'!$S46,IF(AND(COUNTIF('Dropdown Selections'!$C:$C,"="&amp;J$4)=1,J$4&lt;&gt;"OTHER",J$5="Total"),INDEX('Okaloosa-Palm Beach'!$H40:$S46,MATCH(J$4,'Okaloosa-Palm Beach'!$G40:$G46,0),MATCH(J$6,'Okaloosa-Palm Beach'!$H39:$S39,0)),IF(AND(COUNTIF('Dropdown Selections'!$C:$C,"="&amp;J$4)=1,J$4="OTHER",J$5="Total"),INDEX('Okaloosa-Palm Beach'!$H40:$S46,MATCH("331900 - Federal Grant - Other",'Okaloosa-Palm Beach'!$C40:$C46,0),MATCH(J$6,'Okaloosa-Palm Beach'!$H39:$S39,0)),IF(AND(COUNTIF('Dropdown Selections'!$C:$C,"="&amp;J$4)&gt;1,OR(J$5&lt;&gt;"Total", J$5&lt;&gt;"All Subcategories"),J$4=INDEX('Dropdown Selections'!$C:$D,MATCH(J$5,'Dropdown Selections'!$D:$D,0),1)),INDEX('Okaloosa-Palm Beach'!$H40:$S46,MATCH("*"&amp;J$5&amp;"*",'Okaloosa-Palm Beach'!$C40:$C46,0),MATCH(J$6,'Okaloosa-Palm Beach'!$H39:$S39,0)),IF(OR(AND(COUNTIF('Dropdown Selections'!$C:$C,"="&amp;J$4)&gt;1,J$5="Total"),AND(J$4="Total of All Categories",J$5="All Subcategories")),SUMIF('Okaloosa-Palm Beach'!$G40:$G46,"="&amp;J$4,INDEX('Okaloosa-Palm Beach'!$H40:$S46,,MATCH(J$6,'Okaloosa-Palm Beach'!$H39:$S39,0))),""))))))),0)</f>
        <v>0</v>
      </c>
      <c r="K55" s="31">
        <f>IFERROR(IF(OR(K$4="",K$5="",K$6=""),"",IF(OR(AND(K$4="Total of All Categories",K$5="Total"),AND( K$4&lt;&gt;"Total of All Categories",K$5="All Subcategories")),"",IF(AND(K$4="Total of All Categories",K$5="All Subcategories",K$6="All Types of Revenue"),'Okaloosa-Palm Beach'!$S46,IF(AND(COUNTIF('Dropdown Selections'!$C:$C,"="&amp;K$4)=1,K$4&lt;&gt;"OTHER",K$5="Total"),INDEX('Okaloosa-Palm Beach'!$H40:$S46,MATCH(K$4,'Okaloosa-Palm Beach'!$G40:$G46,0),MATCH(K$6,'Okaloosa-Palm Beach'!$H39:$S39,0)),IF(AND(COUNTIF('Dropdown Selections'!$C:$C,"="&amp;K$4)=1,K$4="OTHER",K$5="Total"),INDEX('Okaloosa-Palm Beach'!$H40:$S46,MATCH("331900 - Federal Grant - Other",'Okaloosa-Palm Beach'!$C40:$C46,0),MATCH(K$6,'Okaloosa-Palm Beach'!$H39:$S39,0)),IF(AND(COUNTIF('Dropdown Selections'!$C:$C,"="&amp;K$4)&gt;1,OR(K$5&lt;&gt;"Total", K$5&lt;&gt;"All Subcategories"),K$4=INDEX('Dropdown Selections'!$C:$D,MATCH(K$5,'Dropdown Selections'!$D:$D,0),1)),INDEX('Okaloosa-Palm Beach'!$H40:$S46,MATCH("*"&amp;K$5&amp;"*",'Okaloosa-Palm Beach'!$C40:$C46,0),MATCH(K$6,'Okaloosa-Palm Beach'!$H39:$S39,0)),IF(OR(AND(COUNTIF('Dropdown Selections'!$C:$C,"="&amp;K$4)&gt;1,K$5="Total"),AND(K$4="Total of All Categories",K$5="All Subcategories")),SUMIF('Okaloosa-Palm Beach'!$G40:$G46,"="&amp;K$4,INDEX('Okaloosa-Palm Beach'!$H40:$S46,,MATCH(K$6,'Okaloosa-Palm Beach'!$H39:$S39,0))),""))))))),0)</f>
        <v>0</v>
      </c>
      <c r="L55" s="31">
        <f>IFERROR(IF(OR(L$4="",L$5="",L$6=""),"",IF(OR(AND(L$4="Total of All Categories",L$5="Total"),AND( L$4&lt;&gt;"Total of All Categories",L$5="All Subcategories")),"",IF(AND(L$4="Total of All Categories",L$5="All Subcategories",L$6="All Types of Revenue"),'Okaloosa-Palm Beach'!$S46,IF(AND(COUNTIF('Dropdown Selections'!$C:$C,"="&amp;L$4)=1,L$4&lt;&gt;"OTHER",L$5="Total"),INDEX('Okaloosa-Palm Beach'!$H40:$S46,MATCH(L$4,'Okaloosa-Palm Beach'!$G40:$G46,0),MATCH(L$6,'Okaloosa-Palm Beach'!$H39:$S39,0)),IF(AND(COUNTIF('Dropdown Selections'!$C:$C,"="&amp;L$4)=1,L$4="OTHER",L$5="Total"),INDEX('Okaloosa-Palm Beach'!$H40:$S46,MATCH("331900 - Federal Grant - Other",'Okaloosa-Palm Beach'!$C40:$C46,0),MATCH(L$6,'Okaloosa-Palm Beach'!$H39:$S39,0)),IF(AND(COUNTIF('Dropdown Selections'!$C:$C,"="&amp;L$4)&gt;1,OR(L$5&lt;&gt;"Total", L$5&lt;&gt;"All Subcategories"),L$4=INDEX('Dropdown Selections'!$C:$D,MATCH(L$5,'Dropdown Selections'!$D:$D,0),1)),INDEX('Okaloosa-Palm Beach'!$H40:$S46,MATCH("*"&amp;L$5&amp;"*",'Okaloosa-Palm Beach'!$C40:$C46,0),MATCH(L$6,'Okaloosa-Palm Beach'!$H39:$S39,0)),IF(OR(AND(COUNTIF('Dropdown Selections'!$C:$C,"="&amp;L$4)&gt;1,L$5="Total"),AND(L$4="Total of All Categories",L$5="All Subcategories")),SUMIF('Okaloosa-Palm Beach'!$G40:$G46,"="&amp;L$4,INDEX('Okaloosa-Palm Beach'!$H40:$S46,,MATCH(L$6,'Okaloosa-Palm Beach'!$H39:$S39,0))),""))))))),0)</f>
        <v>0</v>
      </c>
    </row>
    <row r="56" spans="2:12" s="29" customFormat="1" ht="15.75" x14ac:dyDescent="0.25">
      <c r="B56" s="32" t="s">
        <v>155</v>
      </c>
      <c r="C56" s="31">
        <f>IFERROR(IF(OR(C$4="",C$5="",C$6=""),"",IF(OR(AND(C$4="Total of All Categories",C$5="Total"),AND( C$4&lt;&gt;"Total of All Categories",C$5="All Subcategories")),"",IF(AND(C$4="Total of All Categories",C$5="All Subcategories",C$6="All Types of Revenue"),'Okaloosa-Palm Beach'!$S59,IF(AND(COUNTIF('Dropdown Selections'!$C:$C,"="&amp;C$4)=1,C$4&lt;&gt;"OTHER",C$5="Total"),INDEX('Okaloosa-Palm Beach'!$H49:$S59,MATCH(C$4,'Okaloosa-Palm Beach'!$G49:$G59,0),MATCH(C$6,'Okaloosa-Palm Beach'!$H48:$S48,0)),IF(AND(COUNTIF('Dropdown Selections'!$C:$C,"="&amp;C$4)=1,C$4="OTHER",C$5="Total"),INDEX('Okaloosa-Palm Beach'!$H49:$S59,MATCH("331900 - Federal Grant - Other",'Okaloosa-Palm Beach'!$C49:$C59,0),MATCH(C$6,'Okaloosa-Palm Beach'!$H48:$S48,0)),IF(AND(COUNTIF('Dropdown Selections'!$C:$C,"="&amp;C$4)&gt;1,OR(C$5&lt;&gt;"Total", C$5&lt;&gt;"All Subcategories"),C$4=INDEX('Dropdown Selections'!$C:$D,MATCH(C$5,'Dropdown Selections'!$D:$D,0),1)),INDEX('Okaloosa-Palm Beach'!$H49:$S59,MATCH("*"&amp;C$5&amp;"*",'Okaloosa-Palm Beach'!$C49:$C59,0),MATCH(C$6,'Okaloosa-Palm Beach'!$H48:$S48,0)),IF(OR(AND(COUNTIF('Dropdown Selections'!$C:$C,"="&amp;C$4)&gt;1,C$5="Total"),AND(C$4="Total of All Categories",C$5="All Subcategories")),SUMIF('Okaloosa-Palm Beach'!$G49:$G59,"="&amp;C$4,INDEX('Okaloosa-Palm Beach'!$H49:$S59,,MATCH(C$6,'Okaloosa-Palm Beach'!$H48:$S48,0))),""))))))),0)</f>
        <v>51665451</v>
      </c>
      <c r="D56" s="31">
        <f>IFERROR(IF(OR(D$4="",D$5="",D$6=""),"",IF(OR(AND(D$4="Total of All Categories",D$5="Total"),AND( D$4&lt;&gt;"Total of All Categories",D$5="All Subcategories")),"",IF(AND(D$4="Total of All Categories",D$5="All Subcategories",D$6="All Types of Revenue"),'Okaloosa-Palm Beach'!$S59,IF(AND(COUNTIF('Dropdown Selections'!$C:$C,"="&amp;D$4)=1,D$4&lt;&gt;"OTHER",D$5="Total"),INDEX('Okaloosa-Palm Beach'!$H49:$S59,MATCH(D$4,'Okaloosa-Palm Beach'!$G49:$G59,0),MATCH(D$6,'Okaloosa-Palm Beach'!$H48:$S48,0)),IF(AND(COUNTIF('Dropdown Selections'!$C:$C,"="&amp;D$4)=1,D$4="OTHER",D$5="Total"),INDEX('Okaloosa-Palm Beach'!$H49:$S59,MATCH("331900 - Federal Grant - Other",'Okaloosa-Palm Beach'!$C49:$C59,0),MATCH(D$6,'Okaloosa-Palm Beach'!$H48:$S48,0)),IF(AND(COUNTIF('Dropdown Selections'!$C:$C,"="&amp;D$4)&gt;1,OR(D$5&lt;&gt;"Total", D$5&lt;&gt;"All Subcategories"),D$4=INDEX('Dropdown Selections'!$C:$D,MATCH(D$5,'Dropdown Selections'!$D:$D,0),1)),INDEX('Okaloosa-Palm Beach'!$H49:$S59,MATCH("*"&amp;D$5&amp;"*",'Okaloosa-Palm Beach'!$C49:$C59,0),MATCH(D$6,'Okaloosa-Palm Beach'!$H48:$S48,0)),IF(OR(AND(COUNTIF('Dropdown Selections'!$C:$C,"="&amp;D$4)&gt;1,D$5="Total"),AND(D$4="Total of All Categories",D$5="All Subcategories")),SUMIF('Okaloosa-Palm Beach'!$G49:$G59,"="&amp;D$4,INDEX('Okaloosa-Palm Beach'!$H49:$S59,,MATCH(D$6,'Okaloosa-Palm Beach'!$H48:$S48,0))),""))))))),0)</f>
        <v>1424234</v>
      </c>
      <c r="E56" s="31">
        <f>IFERROR(IF(OR(E$4="",E$5="",E$6=""),"",IF(OR(AND(E$4="Total of All Categories",E$5="Total"),AND( E$4&lt;&gt;"Total of All Categories",E$5="All Subcategories")),"",IF(AND(E$4="Total of All Categories",E$5="All Subcategories",E$6="All Types of Revenue"),'Okaloosa-Palm Beach'!$S59,IF(AND(COUNTIF('Dropdown Selections'!$C:$C,"="&amp;E$4)=1,E$4&lt;&gt;"OTHER",E$5="Total"),INDEX('Okaloosa-Palm Beach'!$H49:$S59,MATCH(E$4,'Okaloosa-Palm Beach'!$G49:$G59,0),MATCH(E$6,'Okaloosa-Palm Beach'!$H48:$S48,0)),IF(AND(COUNTIF('Dropdown Selections'!$C:$C,"="&amp;E$4)=1,E$4="OTHER",E$5="Total"),INDEX('Okaloosa-Palm Beach'!$H49:$S59,MATCH("331900 - Federal Grant - Other",'Okaloosa-Palm Beach'!$C49:$C59,0),MATCH(E$6,'Okaloosa-Palm Beach'!$H48:$S48,0)),IF(AND(COUNTIF('Dropdown Selections'!$C:$C,"="&amp;E$4)&gt;1,OR(E$5&lt;&gt;"Total", E$5&lt;&gt;"All Subcategories"),E$4=INDEX('Dropdown Selections'!$C:$D,MATCH(E$5,'Dropdown Selections'!$D:$D,0),1)),INDEX('Okaloosa-Palm Beach'!$H49:$S59,MATCH("*"&amp;E$5&amp;"*",'Okaloosa-Palm Beach'!$C49:$C59,0),MATCH(E$6,'Okaloosa-Palm Beach'!$H48:$S48,0)),IF(OR(AND(COUNTIF('Dropdown Selections'!$C:$C,"="&amp;E$4)&gt;1,E$5="Total"),AND(E$4="Total of All Categories",E$5="All Subcategories")),SUMIF('Okaloosa-Palm Beach'!$G49:$G59,"="&amp;E$4,INDEX('Okaloosa-Palm Beach'!$H49:$S59,,MATCH(E$6,'Okaloosa-Palm Beach'!$H48:$S48,0))),""))))))),0)</f>
        <v>4976552</v>
      </c>
      <c r="F56" s="31">
        <f>IFERROR(IF(OR(F$4="",F$5="",F$6=""),"",IF(OR(AND(F$4="Total of All Categories",F$5="Total"),AND( F$4&lt;&gt;"Total of All Categories",F$5="All Subcategories")),"",IF(AND(F$4="Total of All Categories",F$5="All Subcategories",F$6="All Types of Revenue"),'Okaloosa-Palm Beach'!$S59,IF(AND(COUNTIF('Dropdown Selections'!$C:$C,"="&amp;F$4)=1,F$4&lt;&gt;"OTHER",F$5="Total"),INDEX('Okaloosa-Palm Beach'!$H49:$S59,MATCH(F$4,'Okaloosa-Palm Beach'!$G49:$G59,0),MATCH(F$6,'Okaloosa-Palm Beach'!$H48:$S48,0)),IF(AND(COUNTIF('Dropdown Selections'!$C:$C,"="&amp;F$4)=1,F$4="OTHER",F$5="Total"),INDEX('Okaloosa-Palm Beach'!$H49:$S59,MATCH("331900 - Federal Grant - Other",'Okaloosa-Palm Beach'!$C49:$C59,0),MATCH(F$6,'Okaloosa-Palm Beach'!$H48:$S48,0)),IF(AND(COUNTIF('Dropdown Selections'!$C:$C,"="&amp;F$4)&gt;1,OR(F$5&lt;&gt;"Total", F$5&lt;&gt;"All Subcategories"),F$4=INDEX('Dropdown Selections'!$C:$D,MATCH(F$5,'Dropdown Selections'!$D:$D,0),1)),INDEX('Okaloosa-Palm Beach'!$H49:$S59,MATCH("*"&amp;F$5&amp;"*",'Okaloosa-Palm Beach'!$C49:$C59,0),MATCH(F$6,'Okaloosa-Palm Beach'!$H48:$S48,0)),IF(OR(AND(COUNTIF('Dropdown Selections'!$C:$C,"="&amp;F$4)&gt;1,F$5="Total"),AND(F$4="Total of All Categories",F$5="All Subcategories")),SUMIF('Okaloosa-Palm Beach'!$G49:$G59,"="&amp;F$4,INDEX('Okaloosa-Palm Beach'!$H49:$S59,,MATCH(F$6,'Okaloosa-Palm Beach'!$H48:$S48,0))),""))))))),0)</f>
        <v>2586214</v>
      </c>
      <c r="G56" s="31">
        <f>IFERROR(IF(OR(G$4="",G$5="",G$6=""),"",IF(OR(AND(G$4="Total of All Categories",G$5="Total"),AND( G$4&lt;&gt;"Total of All Categories",G$5="All Subcategories")),"",IF(AND(G$4="Total of All Categories",G$5="All Subcategories",G$6="All Types of Revenue"),'Okaloosa-Palm Beach'!$S59,IF(AND(COUNTIF('Dropdown Selections'!$C:$C,"="&amp;G$4)=1,G$4&lt;&gt;"OTHER",G$5="Total"),INDEX('Okaloosa-Palm Beach'!$H49:$S59,MATCH(G$4,'Okaloosa-Palm Beach'!$G49:$G59,0),MATCH(G$6,'Okaloosa-Palm Beach'!$H48:$S48,0)),IF(AND(COUNTIF('Dropdown Selections'!$C:$C,"="&amp;G$4)=1,G$4="OTHER",G$5="Total"),INDEX('Okaloosa-Palm Beach'!$H49:$S59,MATCH("331900 - Federal Grant - Other",'Okaloosa-Palm Beach'!$C49:$C59,0),MATCH(G$6,'Okaloosa-Palm Beach'!$H48:$S48,0)),IF(AND(COUNTIF('Dropdown Selections'!$C:$C,"="&amp;G$4)&gt;1,OR(G$5&lt;&gt;"Total", G$5&lt;&gt;"All Subcategories"),G$4=INDEX('Dropdown Selections'!$C:$D,MATCH(G$5,'Dropdown Selections'!$D:$D,0),1)),INDEX('Okaloosa-Palm Beach'!$H49:$S59,MATCH("*"&amp;G$5&amp;"*",'Okaloosa-Palm Beach'!$C49:$C59,0),MATCH(G$6,'Okaloosa-Palm Beach'!$H48:$S48,0)),IF(OR(AND(COUNTIF('Dropdown Selections'!$C:$C,"="&amp;G$4)&gt;1,G$5="Total"),AND(G$4="Total of All Categories",G$5="All Subcategories")),SUMIF('Okaloosa-Palm Beach'!$G49:$G59,"="&amp;G$4,INDEX('Okaloosa-Palm Beach'!$H49:$S59,,MATCH(G$6,'Okaloosa-Palm Beach'!$H48:$S48,0))),""))))))),0)</f>
        <v>20600504</v>
      </c>
      <c r="H56" s="31">
        <f>IFERROR(IF(OR(H$4="",H$5="",H$6=""),"",IF(OR(AND(H$4="Total of All Categories",H$5="Total"),AND( H$4&lt;&gt;"Total of All Categories",H$5="All Subcategories")),"",IF(AND(H$4="Total of All Categories",H$5="All Subcategories",H$6="All Types of Revenue"),'Okaloosa-Palm Beach'!$S59,IF(AND(COUNTIF('Dropdown Selections'!$C:$C,"="&amp;H$4)=1,H$4&lt;&gt;"OTHER",H$5="Total"),INDEX('Okaloosa-Palm Beach'!$H49:$S59,MATCH(H$4,'Okaloosa-Palm Beach'!$G49:$G59,0),MATCH(H$6,'Okaloosa-Palm Beach'!$H48:$S48,0)),IF(AND(COUNTIF('Dropdown Selections'!$C:$C,"="&amp;H$4)=1,H$4="OTHER",H$5="Total"),INDEX('Okaloosa-Palm Beach'!$H49:$S59,MATCH("331900 - Federal Grant - Other",'Okaloosa-Palm Beach'!$C49:$C59,0),MATCH(H$6,'Okaloosa-Palm Beach'!$H48:$S48,0)),IF(AND(COUNTIF('Dropdown Selections'!$C:$C,"="&amp;H$4)&gt;1,OR(H$5&lt;&gt;"Total", H$5&lt;&gt;"All Subcategories"),H$4=INDEX('Dropdown Selections'!$C:$D,MATCH(H$5,'Dropdown Selections'!$D:$D,0),1)),INDEX('Okaloosa-Palm Beach'!$H49:$S59,MATCH("*"&amp;H$5&amp;"*",'Okaloosa-Palm Beach'!$C49:$C59,0),MATCH(H$6,'Okaloosa-Palm Beach'!$H48:$S48,0)),IF(OR(AND(COUNTIF('Dropdown Selections'!$C:$C,"="&amp;H$4)&gt;1,H$5="Total"),AND(H$4="Total of All Categories",H$5="All Subcategories")),SUMIF('Okaloosa-Palm Beach'!$G49:$G59,"="&amp;H$4,INDEX('Okaloosa-Palm Beach'!$H49:$S59,,MATCH(H$6,'Okaloosa-Palm Beach'!$H48:$S48,0))),""))))))),0)</f>
        <v>7886194</v>
      </c>
      <c r="I56" s="31">
        <f>IFERROR(IF(OR(I$4="",I$5="",I$6=""),"",IF(OR(AND(I$4="Total of All Categories",I$5="Total"),AND( I$4&lt;&gt;"Total of All Categories",I$5="All Subcategories")),"",IF(AND(I$4="Total of All Categories",I$5="All Subcategories",I$6="All Types of Revenue"),'Okaloosa-Palm Beach'!$S59,IF(AND(COUNTIF('Dropdown Selections'!$C:$C,"="&amp;I$4)=1,I$4&lt;&gt;"OTHER",I$5="Total"),INDEX('Okaloosa-Palm Beach'!$H49:$S59,MATCH(I$4,'Okaloosa-Palm Beach'!$G49:$G59,0),MATCH(I$6,'Okaloosa-Palm Beach'!$H48:$S48,0)),IF(AND(COUNTIF('Dropdown Selections'!$C:$C,"="&amp;I$4)=1,I$4="OTHER",I$5="Total"),INDEX('Okaloosa-Palm Beach'!$H49:$S59,MATCH("331900 - Federal Grant - Other",'Okaloosa-Palm Beach'!$C49:$C59,0),MATCH(I$6,'Okaloosa-Palm Beach'!$H48:$S48,0)),IF(AND(COUNTIF('Dropdown Selections'!$C:$C,"="&amp;I$4)&gt;1,OR(I$5&lt;&gt;"Total", I$5&lt;&gt;"All Subcategories"),I$4=INDEX('Dropdown Selections'!$C:$D,MATCH(I$5,'Dropdown Selections'!$D:$D,0),1)),INDEX('Okaloosa-Palm Beach'!$H49:$S59,MATCH("*"&amp;I$5&amp;"*",'Okaloosa-Palm Beach'!$C49:$C59,0),MATCH(I$6,'Okaloosa-Palm Beach'!$H48:$S48,0)),IF(OR(AND(COUNTIF('Dropdown Selections'!$C:$C,"="&amp;I$4)&gt;1,I$5="Total"),AND(I$4="Total of All Categories",I$5="All Subcategories")),SUMIF('Okaloosa-Palm Beach'!$G49:$G59,"="&amp;I$4,INDEX('Okaloosa-Palm Beach'!$H49:$S59,,MATCH(I$6,'Okaloosa-Palm Beach'!$H48:$S48,0))),""))))))),0)</f>
        <v>14191753</v>
      </c>
      <c r="J56" s="31">
        <f>IFERROR(IF(OR(J$4="",J$5="",J$6=""),"",IF(OR(AND(J$4="Total of All Categories",J$5="Total"),AND( J$4&lt;&gt;"Total of All Categories",J$5="All Subcategories")),"",IF(AND(J$4="Total of All Categories",J$5="All Subcategories",J$6="All Types of Revenue"),'Okaloosa-Palm Beach'!$S59,IF(AND(COUNTIF('Dropdown Selections'!$C:$C,"="&amp;J$4)=1,J$4&lt;&gt;"OTHER",J$5="Total"),INDEX('Okaloosa-Palm Beach'!$H49:$S59,MATCH(J$4,'Okaloosa-Palm Beach'!$G49:$G59,0),MATCH(J$6,'Okaloosa-Palm Beach'!$H48:$S48,0)),IF(AND(COUNTIF('Dropdown Selections'!$C:$C,"="&amp;J$4)=1,J$4="OTHER",J$5="Total"),INDEX('Okaloosa-Palm Beach'!$H49:$S59,MATCH("331900 - Federal Grant - Other",'Okaloosa-Palm Beach'!$C49:$C59,0),MATCH(J$6,'Okaloosa-Palm Beach'!$H48:$S48,0)),IF(AND(COUNTIF('Dropdown Selections'!$C:$C,"="&amp;J$4)&gt;1,OR(J$5&lt;&gt;"Total", J$5&lt;&gt;"All Subcategories"),J$4=INDEX('Dropdown Selections'!$C:$D,MATCH(J$5,'Dropdown Selections'!$D:$D,0),1)),INDEX('Okaloosa-Palm Beach'!$H49:$S59,MATCH("*"&amp;J$5&amp;"*",'Okaloosa-Palm Beach'!$C49:$C59,0),MATCH(J$6,'Okaloosa-Palm Beach'!$H48:$S48,0)),IF(OR(AND(COUNTIF('Dropdown Selections'!$C:$C,"="&amp;J$4)&gt;1,J$5="Total"),AND(J$4="Total of All Categories",J$5="All Subcategories")),SUMIF('Okaloosa-Palm Beach'!$G49:$G59,"="&amp;J$4,INDEX('Okaloosa-Palm Beach'!$H49:$S59,,MATCH(J$6,'Okaloosa-Palm Beach'!$H48:$S48,0))),""))))))),0)</f>
        <v>0</v>
      </c>
      <c r="K56" s="31">
        <f>IFERROR(IF(OR(K$4="",K$5="",K$6=""),"",IF(OR(AND(K$4="Total of All Categories",K$5="Total"),AND( K$4&lt;&gt;"Total of All Categories",K$5="All Subcategories")),"",IF(AND(K$4="Total of All Categories",K$5="All Subcategories",K$6="All Types of Revenue"),'Okaloosa-Palm Beach'!$S59,IF(AND(COUNTIF('Dropdown Selections'!$C:$C,"="&amp;K$4)=1,K$4&lt;&gt;"OTHER",K$5="Total"),INDEX('Okaloosa-Palm Beach'!$H49:$S59,MATCH(K$4,'Okaloosa-Palm Beach'!$G49:$G59,0),MATCH(K$6,'Okaloosa-Palm Beach'!$H48:$S48,0)),IF(AND(COUNTIF('Dropdown Selections'!$C:$C,"="&amp;K$4)=1,K$4="OTHER",K$5="Total"),INDEX('Okaloosa-Palm Beach'!$H49:$S59,MATCH("331900 - Federal Grant - Other",'Okaloosa-Palm Beach'!$C49:$C59,0),MATCH(K$6,'Okaloosa-Palm Beach'!$H48:$S48,0)),IF(AND(COUNTIF('Dropdown Selections'!$C:$C,"="&amp;K$4)&gt;1,OR(K$5&lt;&gt;"Total", K$5&lt;&gt;"All Subcategories"),K$4=INDEX('Dropdown Selections'!$C:$D,MATCH(K$5,'Dropdown Selections'!$D:$D,0),1)),INDEX('Okaloosa-Palm Beach'!$H49:$S59,MATCH("*"&amp;K$5&amp;"*",'Okaloosa-Palm Beach'!$C49:$C59,0),MATCH(K$6,'Okaloosa-Palm Beach'!$H48:$S48,0)),IF(OR(AND(COUNTIF('Dropdown Selections'!$C:$C,"="&amp;K$4)&gt;1,K$5="Total"),AND(K$4="Total of All Categories",K$5="All Subcategories")),SUMIF('Okaloosa-Palm Beach'!$G49:$G59,"="&amp;K$4,INDEX('Okaloosa-Palm Beach'!$H49:$S59,,MATCH(K$6,'Okaloosa-Palm Beach'!$H48:$S48,0))),""))))))),0)</f>
        <v>0</v>
      </c>
      <c r="L56" s="31">
        <f>IFERROR(IF(OR(L$4="",L$5="",L$6=""),"",IF(OR(AND(L$4="Total of All Categories",L$5="Total"),AND( L$4&lt;&gt;"Total of All Categories",L$5="All Subcategories")),"",IF(AND(L$4="Total of All Categories",L$5="All Subcategories",L$6="All Types of Revenue"),'Okaloosa-Palm Beach'!$S59,IF(AND(COUNTIF('Dropdown Selections'!$C:$C,"="&amp;L$4)=1,L$4&lt;&gt;"OTHER",L$5="Total"),INDEX('Okaloosa-Palm Beach'!$H49:$S59,MATCH(L$4,'Okaloosa-Palm Beach'!$G49:$G59,0),MATCH(L$6,'Okaloosa-Palm Beach'!$H48:$S48,0)),IF(AND(COUNTIF('Dropdown Selections'!$C:$C,"="&amp;L$4)=1,L$4="OTHER",L$5="Total"),INDEX('Okaloosa-Palm Beach'!$H49:$S59,MATCH("331900 - Federal Grant - Other",'Okaloosa-Palm Beach'!$C49:$C59,0),MATCH(L$6,'Okaloosa-Palm Beach'!$H48:$S48,0)),IF(AND(COUNTIF('Dropdown Selections'!$C:$C,"="&amp;L$4)&gt;1,OR(L$5&lt;&gt;"Total", L$5&lt;&gt;"All Subcategories"),L$4=INDEX('Dropdown Selections'!$C:$D,MATCH(L$5,'Dropdown Selections'!$D:$D,0),1)),INDEX('Okaloosa-Palm Beach'!$H49:$S59,MATCH("*"&amp;L$5&amp;"*",'Okaloosa-Palm Beach'!$C49:$C59,0),MATCH(L$6,'Okaloosa-Palm Beach'!$H48:$S48,0)),IF(OR(AND(COUNTIF('Dropdown Selections'!$C:$C,"="&amp;L$4)&gt;1,L$5="Total"),AND(L$4="Total of All Categories",L$5="All Subcategories")),SUMIF('Okaloosa-Palm Beach'!$G49:$G59,"="&amp;L$4,INDEX('Okaloosa-Palm Beach'!$H49:$S59,,MATCH(L$6,'Okaloosa-Palm Beach'!$H48:$S48,0))),""))))))),0)</f>
        <v>0</v>
      </c>
    </row>
    <row r="57" spans="2:12" s="29" customFormat="1" ht="15.75" x14ac:dyDescent="0.25">
      <c r="B57" s="32" t="s">
        <v>156</v>
      </c>
      <c r="C57" s="31">
        <f>IFERROR(IF(OR(C$4="",C$5="",C$6=""),"",IF(OR(AND(C$4="Total of All Categories",C$5="Total"),AND( C$4&lt;&gt;"Total of All Categories",C$5="All Subcategories")),"",IF(AND(C$4="Total of All Categories",C$5="All Subcategories",C$6="All Types of Revenue"),'Pasco-Santa Rosa'!$S29,IF(AND(COUNTIF('Dropdown Selections'!$C:$C,"="&amp;C$4)=1,C$4&lt;&gt;"OTHER",C$5="Total"),INDEX('Pasco-Santa Rosa'!$H7:$S29,MATCH(C$4,'Pasco-Santa Rosa'!$G7:$G29,0),MATCH(C$6,'Pasco-Santa Rosa'!$H6:$S6,0)),IF(AND(COUNTIF('Dropdown Selections'!$C:$C,"="&amp;C$4)=1,C$4="OTHER",C$5="Total"),INDEX('Pasco-Santa Rosa'!$H7:$S29,MATCH("331900 - Federal Grant - Other",'Pasco-Santa Rosa'!$C7:$C29,0),MATCH(C$6,'Pasco-Santa Rosa'!$H6:$S6,0)),IF(AND(COUNTIF('Dropdown Selections'!$C:$C,"="&amp;C$4)&gt;1,OR(C$5&lt;&gt;"Total", C$5&lt;&gt;"All Subcategories"),C$4=INDEX('Dropdown Selections'!$C:$D,MATCH(C$5,'Dropdown Selections'!$D:$D,0),1)),INDEX('Pasco-Santa Rosa'!$H7:$S29,MATCH("*"&amp;C$5&amp;"*",'Pasco-Santa Rosa'!$C7:$C29,0),MATCH(C$6,'Pasco-Santa Rosa'!$H6:$S6,0)),IF(OR(AND(COUNTIF('Dropdown Selections'!$C:$C,"="&amp;C$4)&gt;1,C$5="Total"),AND(C$4="Total of All Categories",C$5="All Subcategories")),SUMIF('Pasco-Santa Rosa'!$G7:$G29,"="&amp;C$4,INDEX('Pasco-Santa Rosa'!$H7:$S29,,MATCH(C$6,'Pasco-Santa Rosa'!$H6:$S6,0))),""))))))),0)</f>
        <v>14526956</v>
      </c>
      <c r="D57" s="31">
        <f>IFERROR(IF(OR(D$4="",D$5="",D$6=""),"",IF(OR(AND(D$4="Total of All Categories",D$5="Total"),AND( D$4&lt;&gt;"Total of All Categories",D$5="All Subcategories")),"",IF(AND(D$4="Total of All Categories",D$5="All Subcategories",D$6="All Types of Revenue"),'Pasco-Santa Rosa'!$S29,IF(AND(COUNTIF('Dropdown Selections'!$C:$C,"="&amp;D$4)=1,D$4&lt;&gt;"OTHER",D$5="Total"),INDEX('Pasco-Santa Rosa'!$H7:$S29,MATCH(D$4,'Pasco-Santa Rosa'!$G7:$G29,0),MATCH(D$6,'Pasco-Santa Rosa'!$H6:$S6,0)),IF(AND(COUNTIF('Dropdown Selections'!$C:$C,"="&amp;D$4)=1,D$4="OTHER",D$5="Total"),INDEX('Pasco-Santa Rosa'!$H7:$S29,MATCH("331900 - Federal Grant - Other",'Pasco-Santa Rosa'!$C7:$C29,0),MATCH(D$6,'Pasco-Santa Rosa'!$H6:$S6,0)),IF(AND(COUNTIF('Dropdown Selections'!$C:$C,"="&amp;D$4)&gt;1,OR(D$5&lt;&gt;"Total", D$5&lt;&gt;"All Subcategories"),D$4=INDEX('Dropdown Selections'!$C:$D,MATCH(D$5,'Dropdown Selections'!$D:$D,0),1)),INDEX('Pasco-Santa Rosa'!$H7:$S29,MATCH("*"&amp;D$5&amp;"*",'Pasco-Santa Rosa'!$C7:$C29,0),MATCH(D$6,'Pasco-Santa Rosa'!$H6:$S6,0)),IF(OR(AND(COUNTIF('Dropdown Selections'!$C:$C,"="&amp;D$4)&gt;1,D$5="Total"),AND(D$4="Total of All Categories",D$5="All Subcategories")),SUMIF('Pasco-Santa Rosa'!$G7:$G29,"="&amp;D$4,INDEX('Pasco-Santa Rosa'!$H7:$S29,,MATCH(D$6,'Pasco-Santa Rosa'!$H6:$S6,0))),""))))))),0)</f>
        <v>2166065</v>
      </c>
      <c r="E57" s="31">
        <f>IFERROR(IF(OR(E$4="",E$5="",E$6=""),"",IF(OR(AND(E$4="Total of All Categories",E$5="Total"),AND( E$4&lt;&gt;"Total of All Categories",E$5="All Subcategories")),"",IF(AND(E$4="Total of All Categories",E$5="All Subcategories",E$6="All Types of Revenue"),'Pasco-Santa Rosa'!$S29,IF(AND(COUNTIF('Dropdown Selections'!$C:$C,"="&amp;E$4)=1,E$4&lt;&gt;"OTHER",E$5="Total"),INDEX('Pasco-Santa Rosa'!$H7:$S29,MATCH(E$4,'Pasco-Santa Rosa'!$G7:$G29,0),MATCH(E$6,'Pasco-Santa Rosa'!$H6:$S6,0)),IF(AND(COUNTIF('Dropdown Selections'!$C:$C,"="&amp;E$4)=1,E$4="OTHER",E$5="Total"),INDEX('Pasco-Santa Rosa'!$H7:$S29,MATCH("331900 - Federal Grant - Other",'Pasco-Santa Rosa'!$C7:$C29,0),MATCH(E$6,'Pasco-Santa Rosa'!$H6:$S6,0)),IF(AND(COUNTIF('Dropdown Selections'!$C:$C,"="&amp;E$4)&gt;1,OR(E$5&lt;&gt;"Total", E$5&lt;&gt;"All Subcategories"),E$4=INDEX('Dropdown Selections'!$C:$D,MATCH(E$5,'Dropdown Selections'!$D:$D,0),1)),INDEX('Pasco-Santa Rosa'!$H7:$S29,MATCH("*"&amp;E$5&amp;"*",'Pasco-Santa Rosa'!$C7:$C29,0),MATCH(E$6,'Pasco-Santa Rosa'!$H6:$S6,0)),IF(OR(AND(COUNTIF('Dropdown Selections'!$C:$C,"="&amp;E$4)&gt;1,E$5="Total"),AND(E$4="Total of All Categories",E$5="All Subcategories")),SUMIF('Pasco-Santa Rosa'!$G7:$G29,"="&amp;E$4,INDEX('Pasco-Santa Rosa'!$H7:$S29,,MATCH(E$6,'Pasco-Santa Rosa'!$H6:$S6,0))),""))))))),0)</f>
        <v>1499807</v>
      </c>
      <c r="F57" s="31">
        <f>IFERROR(IF(OR(F$4="",F$5="",F$6=""),"",IF(OR(AND(F$4="Total of All Categories",F$5="Total"),AND( F$4&lt;&gt;"Total of All Categories",F$5="All Subcategories")),"",IF(AND(F$4="Total of All Categories",F$5="All Subcategories",F$6="All Types of Revenue"),'Pasco-Santa Rosa'!$S29,IF(AND(COUNTIF('Dropdown Selections'!$C:$C,"="&amp;F$4)=1,F$4&lt;&gt;"OTHER",F$5="Total"),INDEX('Pasco-Santa Rosa'!$H7:$S29,MATCH(F$4,'Pasco-Santa Rosa'!$G7:$G29,0),MATCH(F$6,'Pasco-Santa Rosa'!$H6:$S6,0)),IF(AND(COUNTIF('Dropdown Selections'!$C:$C,"="&amp;F$4)=1,F$4="OTHER",F$5="Total"),INDEX('Pasco-Santa Rosa'!$H7:$S29,MATCH("331900 - Federal Grant - Other",'Pasco-Santa Rosa'!$C7:$C29,0),MATCH(F$6,'Pasco-Santa Rosa'!$H6:$S6,0)),IF(AND(COUNTIF('Dropdown Selections'!$C:$C,"="&amp;F$4)&gt;1,OR(F$5&lt;&gt;"Total", F$5&lt;&gt;"All Subcategories"),F$4=INDEX('Dropdown Selections'!$C:$D,MATCH(F$5,'Dropdown Selections'!$D:$D,0),1)),INDEX('Pasco-Santa Rosa'!$H7:$S29,MATCH("*"&amp;F$5&amp;"*",'Pasco-Santa Rosa'!$C7:$C29,0),MATCH(F$6,'Pasco-Santa Rosa'!$H6:$S6,0)),IF(OR(AND(COUNTIF('Dropdown Selections'!$C:$C,"="&amp;F$4)&gt;1,F$5="Total"),AND(F$4="Total of All Categories",F$5="All Subcategories")),SUMIF('Pasco-Santa Rosa'!$G7:$G29,"="&amp;F$4,INDEX('Pasco-Santa Rosa'!$H7:$S29,,MATCH(F$6,'Pasco-Santa Rosa'!$H6:$S6,0))),""))))))),0)</f>
        <v>135095</v>
      </c>
      <c r="G57" s="31">
        <f>IFERROR(IF(OR(G$4="",G$5="",G$6=""),"",IF(OR(AND(G$4="Total of All Categories",G$5="Total"),AND( G$4&lt;&gt;"Total of All Categories",G$5="All Subcategories")),"",IF(AND(G$4="Total of All Categories",G$5="All Subcategories",G$6="All Types of Revenue"),'Pasco-Santa Rosa'!$S29,IF(AND(COUNTIF('Dropdown Selections'!$C:$C,"="&amp;G$4)=1,G$4&lt;&gt;"OTHER",G$5="Total"),INDEX('Pasco-Santa Rosa'!$H7:$S29,MATCH(G$4,'Pasco-Santa Rosa'!$G7:$G29,0),MATCH(G$6,'Pasco-Santa Rosa'!$H6:$S6,0)),IF(AND(COUNTIF('Dropdown Selections'!$C:$C,"="&amp;G$4)=1,G$4="OTHER",G$5="Total"),INDEX('Pasco-Santa Rosa'!$H7:$S29,MATCH("331900 - Federal Grant - Other",'Pasco-Santa Rosa'!$C7:$C29,0),MATCH(G$6,'Pasco-Santa Rosa'!$H6:$S6,0)),IF(AND(COUNTIF('Dropdown Selections'!$C:$C,"="&amp;G$4)&gt;1,OR(G$5&lt;&gt;"Total", G$5&lt;&gt;"All Subcategories"),G$4=INDEX('Dropdown Selections'!$C:$D,MATCH(G$5,'Dropdown Selections'!$D:$D,0),1)),INDEX('Pasco-Santa Rosa'!$H7:$S29,MATCH("*"&amp;G$5&amp;"*",'Pasco-Santa Rosa'!$C7:$C29,0),MATCH(G$6,'Pasco-Santa Rosa'!$H6:$S6,0)),IF(OR(AND(COUNTIF('Dropdown Selections'!$C:$C,"="&amp;G$4)&gt;1,G$5="Total"),AND(G$4="Total of All Categories",G$5="All Subcategories")),SUMIF('Pasco-Santa Rosa'!$G7:$G29,"="&amp;G$4,INDEX('Pasco-Santa Rosa'!$H7:$S29,,MATCH(G$6,'Pasco-Santa Rosa'!$H6:$S6,0))),""))))))),0)</f>
        <v>3782701</v>
      </c>
      <c r="H57" s="31">
        <f>IFERROR(IF(OR(H$4="",H$5="",H$6=""),"",IF(OR(AND(H$4="Total of All Categories",H$5="Total"),AND( H$4&lt;&gt;"Total of All Categories",H$5="All Subcategories")),"",IF(AND(H$4="Total of All Categories",H$5="All Subcategories",H$6="All Types of Revenue"),'Pasco-Santa Rosa'!$S29,IF(AND(COUNTIF('Dropdown Selections'!$C:$C,"="&amp;H$4)=1,H$4&lt;&gt;"OTHER",H$5="Total"),INDEX('Pasco-Santa Rosa'!$H7:$S29,MATCH(H$4,'Pasco-Santa Rosa'!$G7:$G29,0),MATCH(H$6,'Pasco-Santa Rosa'!$H6:$S6,0)),IF(AND(COUNTIF('Dropdown Selections'!$C:$C,"="&amp;H$4)=1,H$4="OTHER",H$5="Total"),INDEX('Pasco-Santa Rosa'!$H7:$S29,MATCH("331900 - Federal Grant - Other",'Pasco-Santa Rosa'!$C7:$C29,0),MATCH(H$6,'Pasco-Santa Rosa'!$H6:$S6,0)),IF(AND(COUNTIF('Dropdown Selections'!$C:$C,"="&amp;H$4)&gt;1,OR(H$5&lt;&gt;"Total", H$5&lt;&gt;"All Subcategories"),H$4=INDEX('Dropdown Selections'!$C:$D,MATCH(H$5,'Dropdown Selections'!$D:$D,0),1)),INDEX('Pasco-Santa Rosa'!$H7:$S29,MATCH("*"&amp;H$5&amp;"*",'Pasco-Santa Rosa'!$C7:$C29,0),MATCH(H$6,'Pasco-Santa Rosa'!$H6:$S6,0)),IF(OR(AND(COUNTIF('Dropdown Selections'!$C:$C,"="&amp;H$4)&gt;1,H$5="Total"),AND(H$4="Total of All Categories",H$5="All Subcategories")),SUMIF('Pasco-Santa Rosa'!$G7:$G29,"="&amp;H$4,INDEX('Pasco-Santa Rosa'!$H7:$S29,,MATCH(H$6,'Pasco-Santa Rosa'!$H6:$S6,0))),""))))))),0)</f>
        <v>4930570</v>
      </c>
      <c r="I57" s="31">
        <f>IFERROR(IF(OR(I$4="",I$5="",I$6=""),"",IF(OR(AND(I$4="Total of All Categories",I$5="Total"),AND( I$4&lt;&gt;"Total of All Categories",I$5="All Subcategories")),"",IF(AND(I$4="Total of All Categories",I$5="All Subcategories",I$6="All Types of Revenue"),'Pasco-Santa Rosa'!$S29,IF(AND(COUNTIF('Dropdown Selections'!$C:$C,"="&amp;I$4)=1,I$4&lt;&gt;"OTHER",I$5="Total"),INDEX('Pasco-Santa Rosa'!$H7:$S29,MATCH(I$4,'Pasco-Santa Rosa'!$G7:$G29,0),MATCH(I$6,'Pasco-Santa Rosa'!$H6:$S6,0)),IF(AND(COUNTIF('Dropdown Selections'!$C:$C,"="&amp;I$4)=1,I$4="OTHER",I$5="Total"),INDEX('Pasco-Santa Rosa'!$H7:$S29,MATCH("331900 - Federal Grant - Other",'Pasco-Santa Rosa'!$C7:$C29,0),MATCH(I$6,'Pasco-Santa Rosa'!$H6:$S6,0)),IF(AND(COUNTIF('Dropdown Selections'!$C:$C,"="&amp;I$4)&gt;1,OR(I$5&lt;&gt;"Total", I$5&lt;&gt;"All Subcategories"),I$4=INDEX('Dropdown Selections'!$C:$D,MATCH(I$5,'Dropdown Selections'!$D:$D,0),1)),INDEX('Pasco-Santa Rosa'!$H7:$S29,MATCH("*"&amp;I$5&amp;"*",'Pasco-Santa Rosa'!$C7:$C29,0),MATCH(I$6,'Pasco-Santa Rosa'!$H6:$S6,0)),IF(OR(AND(COUNTIF('Dropdown Selections'!$C:$C,"="&amp;I$4)&gt;1,I$5="Total"),AND(I$4="Total of All Categories",I$5="All Subcategories")),SUMIF('Pasco-Santa Rosa'!$G7:$G29,"="&amp;I$4,INDEX('Pasco-Santa Rosa'!$H7:$S29,,MATCH(I$6,'Pasco-Santa Rosa'!$H6:$S6,0))),""))))))),0)</f>
        <v>1179621</v>
      </c>
      <c r="J57" s="31">
        <f>IFERROR(IF(OR(J$4="",J$5="",J$6=""),"",IF(OR(AND(J$4="Total of All Categories",J$5="Total"),AND( J$4&lt;&gt;"Total of All Categories",J$5="All Subcategories")),"",IF(AND(J$4="Total of All Categories",J$5="All Subcategories",J$6="All Types of Revenue"),'Pasco-Santa Rosa'!$S29,IF(AND(COUNTIF('Dropdown Selections'!$C:$C,"="&amp;J$4)=1,J$4&lt;&gt;"OTHER",J$5="Total"),INDEX('Pasco-Santa Rosa'!$H7:$S29,MATCH(J$4,'Pasco-Santa Rosa'!$G7:$G29,0),MATCH(J$6,'Pasco-Santa Rosa'!$H6:$S6,0)),IF(AND(COUNTIF('Dropdown Selections'!$C:$C,"="&amp;J$4)=1,J$4="OTHER",J$5="Total"),INDEX('Pasco-Santa Rosa'!$H7:$S29,MATCH("331900 - Federal Grant - Other",'Pasco-Santa Rosa'!$C7:$C29,0),MATCH(J$6,'Pasco-Santa Rosa'!$H6:$S6,0)),IF(AND(COUNTIF('Dropdown Selections'!$C:$C,"="&amp;J$4)&gt;1,OR(J$5&lt;&gt;"Total", J$5&lt;&gt;"All Subcategories"),J$4=INDEX('Dropdown Selections'!$C:$D,MATCH(J$5,'Dropdown Selections'!$D:$D,0),1)),INDEX('Pasco-Santa Rosa'!$H7:$S29,MATCH("*"&amp;J$5&amp;"*",'Pasco-Santa Rosa'!$C7:$C29,0),MATCH(J$6,'Pasco-Santa Rosa'!$H6:$S6,0)),IF(OR(AND(COUNTIF('Dropdown Selections'!$C:$C,"="&amp;J$4)&gt;1,J$5="Total"),AND(J$4="Total of All Categories",J$5="All Subcategories")),SUMIF('Pasco-Santa Rosa'!$G7:$G29,"="&amp;J$4,INDEX('Pasco-Santa Rosa'!$H7:$S29,,MATCH(J$6,'Pasco-Santa Rosa'!$H6:$S6,0))),""))))))),0)</f>
        <v>12000</v>
      </c>
      <c r="K57" s="31">
        <f>IFERROR(IF(OR(K$4="",K$5="",K$6=""),"",IF(OR(AND(K$4="Total of All Categories",K$5="Total"),AND( K$4&lt;&gt;"Total of All Categories",K$5="All Subcategories")),"",IF(AND(K$4="Total of All Categories",K$5="All Subcategories",K$6="All Types of Revenue"),'Pasco-Santa Rosa'!$S29,IF(AND(COUNTIF('Dropdown Selections'!$C:$C,"="&amp;K$4)=1,K$4&lt;&gt;"OTHER",K$5="Total"),INDEX('Pasco-Santa Rosa'!$H7:$S29,MATCH(K$4,'Pasco-Santa Rosa'!$G7:$G29,0),MATCH(K$6,'Pasco-Santa Rosa'!$H6:$S6,0)),IF(AND(COUNTIF('Dropdown Selections'!$C:$C,"="&amp;K$4)=1,K$4="OTHER",K$5="Total"),INDEX('Pasco-Santa Rosa'!$H7:$S29,MATCH("331900 - Federal Grant - Other",'Pasco-Santa Rosa'!$C7:$C29,0),MATCH(K$6,'Pasco-Santa Rosa'!$H6:$S6,0)),IF(AND(COUNTIF('Dropdown Selections'!$C:$C,"="&amp;K$4)&gt;1,OR(K$5&lt;&gt;"Total", K$5&lt;&gt;"All Subcategories"),K$4=INDEX('Dropdown Selections'!$C:$D,MATCH(K$5,'Dropdown Selections'!$D:$D,0),1)),INDEX('Pasco-Santa Rosa'!$H7:$S29,MATCH("*"&amp;K$5&amp;"*",'Pasco-Santa Rosa'!$C7:$C29,0),MATCH(K$6,'Pasco-Santa Rosa'!$H6:$S6,0)),IF(OR(AND(COUNTIF('Dropdown Selections'!$C:$C,"="&amp;K$4)&gt;1,K$5="Total"),AND(K$4="Total of All Categories",K$5="All Subcategories")),SUMIF('Pasco-Santa Rosa'!$G7:$G29,"="&amp;K$4,INDEX('Pasco-Santa Rosa'!$H7:$S29,,MATCH(K$6,'Pasco-Santa Rosa'!$H6:$S6,0))),""))))))),0)</f>
        <v>550581</v>
      </c>
      <c r="L57" s="31">
        <f>IFERROR(IF(OR(L$4="",L$5="",L$6=""),"",IF(OR(AND(L$4="Total of All Categories",L$5="Total"),AND( L$4&lt;&gt;"Total of All Categories",L$5="All Subcategories")),"",IF(AND(L$4="Total of All Categories",L$5="All Subcategories",L$6="All Types of Revenue"),'Pasco-Santa Rosa'!$S29,IF(AND(COUNTIF('Dropdown Selections'!$C:$C,"="&amp;L$4)=1,L$4&lt;&gt;"OTHER",L$5="Total"),INDEX('Pasco-Santa Rosa'!$H7:$S29,MATCH(L$4,'Pasco-Santa Rosa'!$G7:$G29,0),MATCH(L$6,'Pasco-Santa Rosa'!$H6:$S6,0)),IF(AND(COUNTIF('Dropdown Selections'!$C:$C,"="&amp;L$4)=1,L$4="OTHER",L$5="Total"),INDEX('Pasco-Santa Rosa'!$H7:$S29,MATCH("331900 - Federal Grant - Other",'Pasco-Santa Rosa'!$C7:$C29,0),MATCH(L$6,'Pasco-Santa Rosa'!$H6:$S6,0)),IF(AND(COUNTIF('Dropdown Selections'!$C:$C,"="&amp;L$4)&gt;1,OR(L$5&lt;&gt;"Total", L$5&lt;&gt;"All Subcategories"),L$4=INDEX('Dropdown Selections'!$C:$D,MATCH(L$5,'Dropdown Selections'!$D:$D,0),1)),INDEX('Pasco-Santa Rosa'!$H7:$S29,MATCH("*"&amp;L$5&amp;"*",'Pasco-Santa Rosa'!$C7:$C29,0),MATCH(L$6,'Pasco-Santa Rosa'!$H6:$S6,0)),IF(OR(AND(COUNTIF('Dropdown Selections'!$C:$C,"="&amp;L$4)&gt;1,L$5="Total"),AND(L$4="Total of All Categories",L$5="All Subcategories")),SUMIF('Pasco-Santa Rosa'!$G7:$G29,"="&amp;L$4,INDEX('Pasco-Santa Rosa'!$H7:$S29,,MATCH(L$6,'Pasco-Santa Rosa'!$H6:$S6,0))),""))))))),0)</f>
        <v>270516</v>
      </c>
    </row>
    <row r="58" spans="2:12" s="29" customFormat="1" ht="15.75" x14ac:dyDescent="0.25">
      <c r="B58" s="32" t="s">
        <v>157</v>
      </c>
      <c r="C58" s="31">
        <f>IFERROR(IF(OR(C$4="",C$5="",C$6=""),"",IF(OR(AND(C$4="Total of All Categories",C$5="Total"),AND( C$4&lt;&gt;"Total of All Categories",C$5="All Subcategories")),"",IF(AND(C$4="Total of All Categories",C$5="All Subcategories",C$6="All Types of Revenue"),'Pasco-Santa Rosa'!$S41,IF(AND(COUNTIF('Dropdown Selections'!$C:$C,"="&amp;C$4)=1,C$4&lt;&gt;"OTHER",C$5="Total"),INDEX('Pasco-Santa Rosa'!$H32:$S41,MATCH(C$4,'Pasco-Santa Rosa'!$G32:$G41,0),MATCH(C$6,'Pasco-Santa Rosa'!$H31:$S31,0)),IF(AND(COUNTIF('Dropdown Selections'!$C:$C,"="&amp;C$4)=1,C$4="OTHER",C$5="Total"),INDEX('Pasco-Santa Rosa'!$H32:$S41,MATCH("331900 - Federal Grant - Other",'Pasco-Santa Rosa'!$C32:$C41,0),MATCH(C$6,'Pasco-Santa Rosa'!$H31:$S31,0)),IF(AND(COUNTIF('Dropdown Selections'!$C:$C,"="&amp;C$4)&gt;1,OR(C$5&lt;&gt;"Total", C$5&lt;&gt;"All Subcategories"),C$4=INDEX('Dropdown Selections'!$C:$D,MATCH(C$5,'Dropdown Selections'!$D:$D,0),1)),INDEX('Pasco-Santa Rosa'!$H32:$S41,MATCH("*"&amp;C$5&amp;"*",'Pasco-Santa Rosa'!$C32:$C41,0),MATCH(C$6,'Pasco-Santa Rosa'!$H31:$S31,0)),IF(OR(AND(COUNTIF('Dropdown Selections'!$C:$C,"="&amp;C$4)&gt;1,C$5="Total"),AND(C$4="Total of All Categories",C$5="All Subcategories")),SUMIF('Pasco-Santa Rosa'!$G32:$G41,"="&amp;C$4,INDEX('Pasco-Santa Rosa'!$H32:$S41,,MATCH(C$6,'Pasco-Santa Rosa'!$H31:$S31,0))),""))))))),0)</f>
        <v>32176080</v>
      </c>
      <c r="D58" s="31">
        <f>IFERROR(IF(OR(D$4="",D$5="",D$6=""),"",IF(OR(AND(D$4="Total of All Categories",D$5="Total"),AND( D$4&lt;&gt;"Total of All Categories",D$5="All Subcategories")),"",IF(AND(D$4="Total of All Categories",D$5="All Subcategories",D$6="All Types of Revenue"),'Pasco-Santa Rosa'!$S41,IF(AND(COUNTIF('Dropdown Selections'!$C:$C,"="&amp;D$4)=1,D$4&lt;&gt;"OTHER",D$5="Total"),INDEX('Pasco-Santa Rosa'!$H32:$S41,MATCH(D$4,'Pasco-Santa Rosa'!$G32:$G41,0),MATCH(D$6,'Pasco-Santa Rosa'!$H31:$S31,0)),IF(AND(COUNTIF('Dropdown Selections'!$C:$C,"="&amp;D$4)=1,D$4="OTHER",D$5="Total"),INDEX('Pasco-Santa Rosa'!$H32:$S41,MATCH("331900 - Federal Grant - Other",'Pasco-Santa Rosa'!$C32:$C41,0),MATCH(D$6,'Pasco-Santa Rosa'!$H31:$S31,0)),IF(AND(COUNTIF('Dropdown Selections'!$C:$C,"="&amp;D$4)&gt;1,OR(D$5&lt;&gt;"Total", D$5&lt;&gt;"All Subcategories"),D$4=INDEX('Dropdown Selections'!$C:$D,MATCH(D$5,'Dropdown Selections'!$D:$D,0),1)),INDEX('Pasco-Santa Rosa'!$H32:$S41,MATCH("*"&amp;D$5&amp;"*",'Pasco-Santa Rosa'!$C32:$C41,0),MATCH(D$6,'Pasco-Santa Rosa'!$H31:$S31,0)),IF(OR(AND(COUNTIF('Dropdown Selections'!$C:$C,"="&amp;D$4)&gt;1,D$5="Total"),AND(D$4="Total of All Categories",D$5="All Subcategories")),SUMIF('Pasco-Santa Rosa'!$G32:$G41,"="&amp;D$4,INDEX('Pasco-Santa Rosa'!$H32:$S41,,MATCH(D$6,'Pasco-Santa Rosa'!$H31:$S31,0))),""))))))),0)</f>
        <v>-610</v>
      </c>
      <c r="E58" s="31">
        <f>IFERROR(IF(OR(E$4="",E$5="",E$6=""),"",IF(OR(AND(E$4="Total of All Categories",E$5="Total"),AND( E$4&lt;&gt;"Total of All Categories",E$5="All Subcategories")),"",IF(AND(E$4="Total of All Categories",E$5="All Subcategories",E$6="All Types of Revenue"),'Pasco-Santa Rosa'!$S41,IF(AND(COUNTIF('Dropdown Selections'!$C:$C,"="&amp;E$4)=1,E$4&lt;&gt;"OTHER",E$5="Total"),INDEX('Pasco-Santa Rosa'!$H32:$S41,MATCH(E$4,'Pasco-Santa Rosa'!$G32:$G41,0),MATCH(E$6,'Pasco-Santa Rosa'!$H31:$S31,0)),IF(AND(COUNTIF('Dropdown Selections'!$C:$C,"="&amp;E$4)=1,E$4="OTHER",E$5="Total"),INDEX('Pasco-Santa Rosa'!$H32:$S41,MATCH("331900 - Federal Grant - Other",'Pasco-Santa Rosa'!$C32:$C41,0),MATCH(E$6,'Pasco-Santa Rosa'!$H31:$S31,0)),IF(AND(COUNTIF('Dropdown Selections'!$C:$C,"="&amp;E$4)&gt;1,OR(E$5&lt;&gt;"Total", E$5&lt;&gt;"All Subcategories"),E$4=INDEX('Dropdown Selections'!$C:$D,MATCH(E$5,'Dropdown Selections'!$D:$D,0),1)),INDEX('Pasco-Santa Rosa'!$H32:$S41,MATCH("*"&amp;E$5&amp;"*",'Pasco-Santa Rosa'!$C32:$C41,0),MATCH(E$6,'Pasco-Santa Rosa'!$H31:$S31,0)),IF(OR(AND(COUNTIF('Dropdown Selections'!$C:$C,"="&amp;E$4)&gt;1,E$5="Total"),AND(E$4="Total of All Categories",E$5="All Subcategories")),SUMIF('Pasco-Santa Rosa'!$G32:$G41,"="&amp;E$4,INDEX('Pasco-Santa Rosa'!$H32:$S41,,MATCH(E$6,'Pasco-Santa Rosa'!$H31:$S31,0))),""))))))),0)</f>
        <v>14722064</v>
      </c>
      <c r="F58" s="31">
        <f>IFERROR(IF(OR(F$4="",F$5="",F$6=""),"",IF(OR(AND(F$4="Total of All Categories",F$5="Total"),AND( F$4&lt;&gt;"Total of All Categories",F$5="All Subcategories")),"",IF(AND(F$4="Total of All Categories",F$5="All Subcategories",F$6="All Types of Revenue"),'Pasco-Santa Rosa'!$S41,IF(AND(COUNTIF('Dropdown Selections'!$C:$C,"="&amp;F$4)=1,F$4&lt;&gt;"OTHER",F$5="Total"),INDEX('Pasco-Santa Rosa'!$H32:$S41,MATCH(F$4,'Pasco-Santa Rosa'!$G32:$G41,0),MATCH(F$6,'Pasco-Santa Rosa'!$H31:$S31,0)),IF(AND(COUNTIF('Dropdown Selections'!$C:$C,"="&amp;F$4)=1,F$4="OTHER",F$5="Total"),INDEX('Pasco-Santa Rosa'!$H32:$S41,MATCH("331900 - Federal Grant - Other",'Pasco-Santa Rosa'!$C32:$C41,0),MATCH(F$6,'Pasco-Santa Rosa'!$H31:$S31,0)),IF(AND(COUNTIF('Dropdown Selections'!$C:$C,"="&amp;F$4)&gt;1,OR(F$5&lt;&gt;"Total", F$5&lt;&gt;"All Subcategories"),F$4=INDEX('Dropdown Selections'!$C:$D,MATCH(F$5,'Dropdown Selections'!$D:$D,0),1)),INDEX('Pasco-Santa Rosa'!$H32:$S41,MATCH("*"&amp;F$5&amp;"*",'Pasco-Santa Rosa'!$C32:$C41,0),MATCH(F$6,'Pasco-Santa Rosa'!$H31:$S31,0)),IF(OR(AND(COUNTIF('Dropdown Selections'!$C:$C,"="&amp;F$4)&gt;1,F$5="Total"),AND(F$4="Total of All Categories",F$5="All Subcategories")),SUMIF('Pasco-Santa Rosa'!$G32:$G41,"="&amp;F$4,INDEX('Pasco-Santa Rosa'!$H32:$S41,,MATCH(F$6,'Pasco-Santa Rosa'!$H31:$S31,0))),""))))))),0)</f>
        <v>510876</v>
      </c>
      <c r="G58" s="31">
        <f>IFERROR(IF(OR(G$4="",G$5="",G$6=""),"",IF(OR(AND(G$4="Total of All Categories",G$5="Total"),AND( G$4&lt;&gt;"Total of All Categories",G$5="All Subcategories")),"",IF(AND(G$4="Total of All Categories",G$5="All Subcategories",G$6="All Types of Revenue"),'Pasco-Santa Rosa'!$S41,IF(AND(COUNTIF('Dropdown Selections'!$C:$C,"="&amp;G$4)=1,G$4&lt;&gt;"OTHER",G$5="Total"),INDEX('Pasco-Santa Rosa'!$H32:$S41,MATCH(G$4,'Pasco-Santa Rosa'!$G32:$G41,0),MATCH(G$6,'Pasco-Santa Rosa'!$H31:$S31,0)),IF(AND(COUNTIF('Dropdown Selections'!$C:$C,"="&amp;G$4)=1,G$4="OTHER",G$5="Total"),INDEX('Pasco-Santa Rosa'!$H32:$S41,MATCH("331900 - Federal Grant - Other",'Pasco-Santa Rosa'!$C32:$C41,0),MATCH(G$6,'Pasco-Santa Rosa'!$H31:$S31,0)),IF(AND(COUNTIF('Dropdown Selections'!$C:$C,"="&amp;G$4)&gt;1,OR(G$5&lt;&gt;"Total", G$5&lt;&gt;"All Subcategories"),G$4=INDEX('Dropdown Selections'!$C:$D,MATCH(G$5,'Dropdown Selections'!$D:$D,0),1)),INDEX('Pasco-Santa Rosa'!$H32:$S41,MATCH("*"&amp;G$5&amp;"*",'Pasco-Santa Rosa'!$C32:$C41,0),MATCH(G$6,'Pasco-Santa Rosa'!$H31:$S31,0)),IF(OR(AND(COUNTIF('Dropdown Selections'!$C:$C,"="&amp;G$4)&gt;1,G$5="Total"),AND(G$4="Total of All Categories",G$5="All Subcategories")),SUMIF('Pasco-Santa Rosa'!$G32:$G41,"="&amp;G$4,INDEX('Pasco-Santa Rosa'!$H32:$S41,,MATCH(G$6,'Pasco-Santa Rosa'!$H31:$S31,0))),""))))))),0)</f>
        <v>963151</v>
      </c>
      <c r="H58" s="31">
        <f>IFERROR(IF(OR(H$4="",H$5="",H$6=""),"",IF(OR(AND(H$4="Total of All Categories",H$5="Total"),AND( H$4&lt;&gt;"Total of All Categories",H$5="All Subcategories")),"",IF(AND(H$4="Total of All Categories",H$5="All Subcategories",H$6="All Types of Revenue"),'Pasco-Santa Rosa'!$S41,IF(AND(COUNTIF('Dropdown Selections'!$C:$C,"="&amp;H$4)=1,H$4&lt;&gt;"OTHER",H$5="Total"),INDEX('Pasco-Santa Rosa'!$H32:$S41,MATCH(H$4,'Pasco-Santa Rosa'!$G32:$G41,0),MATCH(H$6,'Pasco-Santa Rosa'!$H31:$S31,0)),IF(AND(COUNTIF('Dropdown Selections'!$C:$C,"="&amp;H$4)=1,H$4="OTHER",H$5="Total"),INDEX('Pasco-Santa Rosa'!$H32:$S41,MATCH("331900 - Federal Grant - Other",'Pasco-Santa Rosa'!$C32:$C41,0),MATCH(H$6,'Pasco-Santa Rosa'!$H31:$S31,0)),IF(AND(COUNTIF('Dropdown Selections'!$C:$C,"="&amp;H$4)&gt;1,OR(H$5&lt;&gt;"Total", H$5&lt;&gt;"All Subcategories"),H$4=INDEX('Dropdown Selections'!$C:$D,MATCH(H$5,'Dropdown Selections'!$D:$D,0),1)),INDEX('Pasco-Santa Rosa'!$H32:$S41,MATCH("*"&amp;H$5&amp;"*",'Pasco-Santa Rosa'!$C32:$C41,0),MATCH(H$6,'Pasco-Santa Rosa'!$H31:$S31,0)),IF(OR(AND(COUNTIF('Dropdown Selections'!$C:$C,"="&amp;H$4)&gt;1,H$5="Total"),AND(H$4="Total of All Categories",H$5="All Subcategories")),SUMIF('Pasco-Santa Rosa'!$G32:$G41,"="&amp;H$4,INDEX('Pasco-Santa Rosa'!$H32:$S41,,MATCH(H$6,'Pasco-Santa Rosa'!$H31:$S31,0))),""))))))),0)</f>
        <v>11271295</v>
      </c>
      <c r="I58" s="31">
        <f>IFERROR(IF(OR(I$4="",I$5="",I$6=""),"",IF(OR(AND(I$4="Total of All Categories",I$5="Total"),AND( I$4&lt;&gt;"Total of All Categories",I$5="All Subcategories")),"",IF(AND(I$4="Total of All Categories",I$5="All Subcategories",I$6="All Types of Revenue"),'Pasco-Santa Rosa'!$S41,IF(AND(COUNTIF('Dropdown Selections'!$C:$C,"="&amp;I$4)=1,I$4&lt;&gt;"OTHER",I$5="Total"),INDEX('Pasco-Santa Rosa'!$H32:$S41,MATCH(I$4,'Pasco-Santa Rosa'!$G32:$G41,0),MATCH(I$6,'Pasco-Santa Rosa'!$H31:$S31,0)),IF(AND(COUNTIF('Dropdown Selections'!$C:$C,"="&amp;I$4)=1,I$4="OTHER",I$5="Total"),INDEX('Pasco-Santa Rosa'!$H32:$S41,MATCH("331900 - Federal Grant - Other",'Pasco-Santa Rosa'!$C32:$C41,0),MATCH(I$6,'Pasco-Santa Rosa'!$H31:$S31,0)),IF(AND(COUNTIF('Dropdown Selections'!$C:$C,"="&amp;I$4)&gt;1,OR(I$5&lt;&gt;"Total", I$5&lt;&gt;"All Subcategories"),I$4=INDEX('Dropdown Selections'!$C:$D,MATCH(I$5,'Dropdown Selections'!$D:$D,0),1)),INDEX('Pasco-Santa Rosa'!$H32:$S41,MATCH("*"&amp;I$5&amp;"*",'Pasco-Santa Rosa'!$C32:$C41,0),MATCH(I$6,'Pasco-Santa Rosa'!$H31:$S31,0)),IF(OR(AND(COUNTIF('Dropdown Selections'!$C:$C,"="&amp;I$4)&gt;1,I$5="Total"),AND(I$4="Total of All Categories",I$5="All Subcategories")),SUMIF('Pasco-Santa Rosa'!$G32:$G41,"="&amp;I$4,INDEX('Pasco-Santa Rosa'!$H32:$S41,,MATCH(I$6,'Pasco-Santa Rosa'!$H31:$S31,0))),""))))))),0)</f>
        <v>4429137</v>
      </c>
      <c r="J58" s="31">
        <f>IFERROR(IF(OR(J$4="",J$5="",J$6=""),"",IF(OR(AND(J$4="Total of All Categories",J$5="Total"),AND( J$4&lt;&gt;"Total of All Categories",J$5="All Subcategories")),"",IF(AND(J$4="Total of All Categories",J$5="All Subcategories",J$6="All Types of Revenue"),'Pasco-Santa Rosa'!$S41,IF(AND(COUNTIF('Dropdown Selections'!$C:$C,"="&amp;J$4)=1,J$4&lt;&gt;"OTHER",J$5="Total"),INDEX('Pasco-Santa Rosa'!$H32:$S41,MATCH(J$4,'Pasco-Santa Rosa'!$G32:$G41,0),MATCH(J$6,'Pasco-Santa Rosa'!$H31:$S31,0)),IF(AND(COUNTIF('Dropdown Selections'!$C:$C,"="&amp;J$4)=1,J$4="OTHER",J$5="Total"),INDEX('Pasco-Santa Rosa'!$H32:$S41,MATCH("331900 - Federal Grant - Other",'Pasco-Santa Rosa'!$C32:$C41,0),MATCH(J$6,'Pasco-Santa Rosa'!$H31:$S31,0)),IF(AND(COUNTIF('Dropdown Selections'!$C:$C,"="&amp;J$4)&gt;1,OR(J$5&lt;&gt;"Total", J$5&lt;&gt;"All Subcategories"),J$4=INDEX('Dropdown Selections'!$C:$D,MATCH(J$5,'Dropdown Selections'!$D:$D,0),1)),INDEX('Pasco-Santa Rosa'!$H32:$S41,MATCH("*"&amp;J$5&amp;"*",'Pasco-Santa Rosa'!$C32:$C41,0),MATCH(J$6,'Pasco-Santa Rosa'!$H31:$S31,0)),IF(OR(AND(COUNTIF('Dropdown Selections'!$C:$C,"="&amp;J$4)&gt;1,J$5="Total"),AND(J$4="Total of All Categories",J$5="All Subcategories")),SUMIF('Pasco-Santa Rosa'!$G32:$G41,"="&amp;J$4,INDEX('Pasco-Santa Rosa'!$H32:$S41,,MATCH(J$6,'Pasco-Santa Rosa'!$H31:$S31,0))),""))))))),0)</f>
        <v>280167</v>
      </c>
      <c r="K58" s="31">
        <f>IFERROR(IF(OR(K$4="",K$5="",K$6=""),"",IF(OR(AND(K$4="Total of All Categories",K$5="Total"),AND( K$4&lt;&gt;"Total of All Categories",K$5="All Subcategories")),"",IF(AND(K$4="Total of All Categories",K$5="All Subcategories",K$6="All Types of Revenue"),'Pasco-Santa Rosa'!$S41,IF(AND(COUNTIF('Dropdown Selections'!$C:$C,"="&amp;K$4)=1,K$4&lt;&gt;"OTHER",K$5="Total"),INDEX('Pasco-Santa Rosa'!$H32:$S41,MATCH(K$4,'Pasco-Santa Rosa'!$G32:$G41,0),MATCH(K$6,'Pasco-Santa Rosa'!$H31:$S31,0)),IF(AND(COUNTIF('Dropdown Selections'!$C:$C,"="&amp;K$4)=1,K$4="OTHER",K$5="Total"),INDEX('Pasco-Santa Rosa'!$H32:$S41,MATCH("331900 - Federal Grant - Other",'Pasco-Santa Rosa'!$C32:$C41,0),MATCH(K$6,'Pasco-Santa Rosa'!$H31:$S31,0)),IF(AND(COUNTIF('Dropdown Selections'!$C:$C,"="&amp;K$4)&gt;1,OR(K$5&lt;&gt;"Total", K$5&lt;&gt;"All Subcategories"),K$4=INDEX('Dropdown Selections'!$C:$D,MATCH(K$5,'Dropdown Selections'!$D:$D,0),1)),INDEX('Pasco-Santa Rosa'!$H32:$S41,MATCH("*"&amp;K$5&amp;"*",'Pasco-Santa Rosa'!$C32:$C41,0),MATCH(K$6,'Pasco-Santa Rosa'!$H31:$S31,0)),IF(OR(AND(COUNTIF('Dropdown Selections'!$C:$C,"="&amp;K$4)&gt;1,K$5="Total"),AND(K$4="Total of All Categories",K$5="All Subcategories")),SUMIF('Pasco-Santa Rosa'!$G32:$G41,"="&amp;K$4,INDEX('Pasco-Santa Rosa'!$H32:$S41,,MATCH(K$6,'Pasco-Santa Rosa'!$H31:$S31,0))),""))))))),0)</f>
        <v>0</v>
      </c>
      <c r="L58" s="31">
        <f>IFERROR(IF(OR(L$4="",L$5="",L$6=""),"",IF(OR(AND(L$4="Total of All Categories",L$5="Total"),AND( L$4&lt;&gt;"Total of All Categories",L$5="All Subcategories")),"",IF(AND(L$4="Total of All Categories",L$5="All Subcategories",L$6="All Types of Revenue"),'Pasco-Santa Rosa'!$S41,IF(AND(COUNTIF('Dropdown Selections'!$C:$C,"="&amp;L$4)=1,L$4&lt;&gt;"OTHER",L$5="Total"),INDEX('Pasco-Santa Rosa'!$H32:$S41,MATCH(L$4,'Pasco-Santa Rosa'!$G32:$G41,0),MATCH(L$6,'Pasco-Santa Rosa'!$H31:$S31,0)),IF(AND(COUNTIF('Dropdown Selections'!$C:$C,"="&amp;L$4)=1,L$4="OTHER",L$5="Total"),INDEX('Pasco-Santa Rosa'!$H32:$S41,MATCH("331900 - Federal Grant - Other",'Pasco-Santa Rosa'!$C32:$C41,0),MATCH(L$6,'Pasco-Santa Rosa'!$H31:$S31,0)),IF(AND(COUNTIF('Dropdown Selections'!$C:$C,"="&amp;L$4)&gt;1,OR(L$5&lt;&gt;"Total", L$5&lt;&gt;"All Subcategories"),L$4=INDEX('Dropdown Selections'!$C:$D,MATCH(L$5,'Dropdown Selections'!$D:$D,0),1)),INDEX('Pasco-Santa Rosa'!$H32:$S41,MATCH("*"&amp;L$5&amp;"*",'Pasco-Santa Rosa'!$C32:$C41,0),MATCH(L$6,'Pasco-Santa Rosa'!$H31:$S31,0)),IF(OR(AND(COUNTIF('Dropdown Selections'!$C:$C,"="&amp;L$4)&gt;1,L$5="Total"),AND(L$4="Total of All Categories",L$5="All Subcategories")),SUMIF('Pasco-Santa Rosa'!$G32:$G41,"="&amp;L$4,INDEX('Pasco-Santa Rosa'!$H32:$S41,,MATCH(L$6,'Pasco-Santa Rosa'!$H31:$S31,0))),""))))))),0)</f>
        <v>0</v>
      </c>
    </row>
    <row r="59" spans="2:12" s="29" customFormat="1" ht="15.75" x14ac:dyDescent="0.25">
      <c r="B59" s="32" t="s">
        <v>158</v>
      </c>
      <c r="C59" s="31">
        <f>IFERROR(IF(OR(C$4="",C$5="",C$6=""),"",IF(OR(AND(C$4="Total of All Categories",C$5="Total"),AND( C$4&lt;&gt;"Total of All Categories",C$5="All Subcategories")),"",IF(AND(C$4="Total of All Categories",C$5="All Subcategories",C$6="All Types of Revenue"),'Pasco-Santa Rosa'!$S51,IF(AND(COUNTIF('Dropdown Selections'!$C:$C,"="&amp;C$4)=1,C$4&lt;&gt;"OTHER",C$5="Total"),INDEX('Pasco-Santa Rosa'!$H44:$S51,MATCH(C$4,'Pasco-Santa Rosa'!$G44:$G51,0),MATCH(C$6,'Pasco-Santa Rosa'!$H43:$S43,0)),IF(AND(COUNTIF('Dropdown Selections'!$C:$C,"="&amp;C$4)=1,C$4="OTHER",C$5="Total"),INDEX('Pasco-Santa Rosa'!$H44:$S51,MATCH("331900 - Federal Grant - Other",'Pasco-Santa Rosa'!$C44:$C51,0),MATCH(C$6,'Pasco-Santa Rosa'!$H43:$S43,0)),IF(AND(COUNTIF('Dropdown Selections'!$C:$C,"="&amp;C$4)&gt;1,OR(C$5&lt;&gt;"Total", C$5&lt;&gt;"All Subcategories"),C$4=INDEX('Dropdown Selections'!$C:$D,MATCH(C$5,'Dropdown Selections'!$D:$D,0),1)),INDEX('Pasco-Santa Rosa'!$H44:$S51,MATCH("*"&amp;C$5&amp;"*",'Pasco-Santa Rosa'!$C44:$C51,0),MATCH(C$6,'Pasco-Santa Rosa'!$H43:$S43,0)),IF(OR(AND(COUNTIF('Dropdown Selections'!$C:$C,"="&amp;C$4)&gt;1,C$5="Total"),AND(C$4="Total of All Categories",C$5="All Subcategories")),SUMIF('Pasco-Santa Rosa'!$G44:$G51,"="&amp;C$4,INDEX('Pasco-Santa Rosa'!$H44:$S51,,MATCH(C$6,'Pasco-Santa Rosa'!$H43:$S43,0))),""))))))),0)</f>
        <v>10515696</v>
      </c>
      <c r="D59" s="31">
        <f>IFERROR(IF(OR(D$4="",D$5="",D$6=""),"",IF(OR(AND(D$4="Total of All Categories",D$5="Total"),AND( D$4&lt;&gt;"Total of All Categories",D$5="All Subcategories")),"",IF(AND(D$4="Total of All Categories",D$5="All Subcategories",D$6="All Types of Revenue"),'Pasco-Santa Rosa'!$S51,IF(AND(COUNTIF('Dropdown Selections'!$C:$C,"="&amp;D$4)=1,D$4&lt;&gt;"OTHER",D$5="Total"),INDEX('Pasco-Santa Rosa'!$H44:$S51,MATCH(D$4,'Pasco-Santa Rosa'!$G44:$G51,0),MATCH(D$6,'Pasco-Santa Rosa'!$H43:$S43,0)),IF(AND(COUNTIF('Dropdown Selections'!$C:$C,"="&amp;D$4)=1,D$4="OTHER",D$5="Total"),INDEX('Pasco-Santa Rosa'!$H44:$S51,MATCH("331900 - Federal Grant - Other",'Pasco-Santa Rosa'!$C44:$C51,0),MATCH(D$6,'Pasco-Santa Rosa'!$H43:$S43,0)),IF(AND(COUNTIF('Dropdown Selections'!$C:$C,"="&amp;D$4)&gt;1,OR(D$5&lt;&gt;"Total", D$5&lt;&gt;"All Subcategories"),D$4=INDEX('Dropdown Selections'!$C:$D,MATCH(D$5,'Dropdown Selections'!$D:$D,0),1)),INDEX('Pasco-Santa Rosa'!$H44:$S51,MATCH("*"&amp;D$5&amp;"*",'Pasco-Santa Rosa'!$C44:$C51,0),MATCH(D$6,'Pasco-Santa Rosa'!$H43:$S43,0)),IF(OR(AND(COUNTIF('Dropdown Selections'!$C:$C,"="&amp;D$4)&gt;1,D$5="Total"),AND(D$4="Total of All Categories",D$5="All Subcategories")),SUMIF('Pasco-Santa Rosa'!$G44:$G51,"="&amp;D$4,INDEX('Pasco-Santa Rosa'!$H44:$S51,,MATCH(D$6,'Pasco-Santa Rosa'!$H43:$S43,0))),""))))))),0)</f>
        <v>1871050</v>
      </c>
      <c r="E59" s="31">
        <f>IFERROR(IF(OR(E$4="",E$5="",E$6=""),"",IF(OR(AND(E$4="Total of All Categories",E$5="Total"),AND( E$4&lt;&gt;"Total of All Categories",E$5="All Subcategories")),"",IF(AND(E$4="Total of All Categories",E$5="All Subcategories",E$6="All Types of Revenue"),'Pasco-Santa Rosa'!$S51,IF(AND(COUNTIF('Dropdown Selections'!$C:$C,"="&amp;E$4)=1,E$4&lt;&gt;"OTHER",E$5="Total"),INDEX('Pasco-Santa Rosa'!$H44:$S51,MATCH(E$4,'Pasco-Santa Rosa'!$G44:$G51,0),MATCH(E$6,'Pasco-Santa Rosa'!$H43:$S43,0)),IF(AND(COUNTIF('Dropdown Selections'!$C:$C,"="&amp;E$4)=1,E$4="OTHER",E$5="Total"),INDEX('Pasco-Santa Rosa'!$H44:$S51,MATCH("331900 - Federal Grant - Other",'Pasco-Santa Rosa'!$C44:$C51,0),MATCH(E$6,'Pasco-Santa Rosa'!$H43:$S43,0)),IF(AND(COUNTIF('Dropdown Selections'!$C:$C,"="&amp;E$4)&gt;1,OR(E$5&lt;&gt;"Total", E$5&lt;&gt;"All Subcategories"),E$4=INDEX('Dropdown Selections'!$C:$D,MATCH(E$5,'Dropdown Selections'!$D:$D,0),1)),INDEX('Pasco-Santa Rosa'!$H44:$S51,MATCH("*"&amp;E$5&amp;"*",'Pasco-Santa Rosa'!$C44:$C51,0),MATCH(E$6,'Pasco-Santa Rosa'!$H43:$S43,0)),IF(OR(AND(COUNTIF('Dropdown Selections'!$C:$C,"="&amp;E$4)&gt;1,E$5="Total"),AND(E$4="Total of All Categories",E$5="All Subcategories")),SUMIF('Pasco-Santa Rosa'!$G44:$G51,"="&amp;E$4,INDEX('Pasco-Santa Rosa'!$H44:$S51,,MATCH(E$6,'Pasco-Santa Rosa'!$H43:$S43,0))),""))))))),0)</f>
        <v>528203</v>
      </c>
      <c r="F59" s="31">
        <f>IFERROR(IF(OR(F$4="",F$5="",F$6=""),"",IF(OR(AND(F$4="Total of All Categories",F$5="Total"),AND( F$4&lt;&gt;"Total of All Categories",F$5="All Subcategories")),"",IF(AND(F$4="Total of All Categories",F$5="All Subcategories",F$6="All Types of Revenue"),'Pasco-Santa Rosa'!$S51,IF(AND(COUNTIF('Dropdown Selections'!$C:$C,"="&amp;F$4)=1,F$4&lt;&gt;"OTHER",F$5="Total"),INDEX('Pasco-Santa Rosa'!$H44:$S51,MATCH(F$4,'Pasco-Santa Rosa'!$G44:$G51,0),MATCH(F$6,'Pasco-Santa Rosa'!$H43:$S43,0)),IF(AND(COUNTIF('Dropdown Selections'!$C:$C,"="&amp;F$4)=1,F$4="OTHER",F$5="Total"),INDEX('Pasco-Santa Rosa'!$H44:$S51,MATCH("331900 - Federal Grant - Other",'Pasco-Santa Rosa'!$C44:$C51,0),MATCH(F$6,'Pasco-Santa Rosa'!$H43:$S43,0)),IF(AND(COUNTIF('Dropdown Selections'!$C:$C,"="&amp;F$4)&gt;1,OR(F$5&lt;&gt;"Total", F$5&lt;&gt;"All Subcategories"),F$4=INDEX('Dropdown Selections'!$C:$D,MATCH(F$5,'Dropdown Selections'!$D:$D,0),1)),INDEX('Pasco-Santa Rosa'!$H44:$S51,MATCH("*"&amp;F$5&amp;"*",'Pasco-Santa Rosa'!$C44:$C51,0),MATCH(F$6,'Pasco-Santa Rosa'!$H43:$S43,0)),IF(OR(AND(COUNTIF('Dropdown Selections'!$C:$C,"="&amp;F$4)&gt;1,F$5="Total"),AND(F$4="Total of All Categories",F$5="All Subcategories")),SUMIF('Pasco-Santa Rosa'!$G44:$G51,"="&amp;F$4,INDEX('Pasco-Santa Rosa'!$H44:$S51,,MATCH(F$6,'Pasco-Santa Rosa'!$H43:$S43,0))),""))))))),0)</f>
        <v>0</v>
      </c>
      <c r="G59" s="31">
        <f>IFERROR(IF(OR(G$4="",G$5="",G$6=""),"",IF(OR(AND(G$4="Total of All Categories",G$5="Total"),AND( G$4&lt;&gt;"Total of All Categories",G$5="All Subcategories")),"",IF(AND(G$4="Total of All Categories",G$5="All Subcategories",G$6="All Types of Revenue"),'Pasco-Santa Rosa'!$S51,IF(AND(COUNTIF('Dropdown Selections'!$C:$C,"="&amp;G$4)=1,G$4&lt;&gt;"OTHER",G$5="Total"),INDEX('Pasco-Santa Rosa'!$H44:$S51,MATCH(G$4,'Pasco-Santa Rosa'!$G44:$G51,0),MATCH(G$6,'Pasco-Santa Rosa'!$H43:$S43,0)),IF(AND(COUNTIF('Dropdown Selections'!$C:$C,"="&amp;G$4)=1,G$4="OTHER",G$5="Total"),INDEX('Pasco-Santa Rosa'!$H44:$S51,MATCH("331900 - Federal Grant - Other",'Pasco-Santa Rosa'!$C44:$C51,0),MATCH(G$6,'Pasco-Santa Rosa'!$H43:$S43,0)),IF(AND(COUNTIF('Dropdown Selections'!$C:$C,"="&amp;G$4)&gt;1,OR(G$5&lt;&gt;"Total", G$5&lt;&gt;"All Subcategories"),G$4=INDEX('Dropdown Selections'!$C:$D,MATCH(G$5,'Dropdown Selections'!$D:$D,0),1)),INDEX('Pasco-Santa Rosa'!$H44:$S51,MATCH("*"&amp;G$5&amp;"*",'Pasco-Santa Rosa'!$C44:$C51,0),MATCH(G$6,'Pasco-Santa Rosa'!$H43:$S43,0)),IF(OR(AND(COUNTIF('Dropdown Selections'!$C:$C,"="&amp;G$4)&gt;1,G$5="Total"),AND(G$4="Total of All Categories",G$5="All Subcategories")),SUMIF('Pasco-Santa Rosa'!$G44:$G51,"="&amp;G$4,INDEX('Pasco-Santa Rosa'!$H44:$S51,,MATCH(G$6,'Pasco-Santa Rosa'!$H43:$S43,0))),""))))))),0)</f>
        <v>2321007</v>
      </c>
      <c r="H59" s="31">
        <f>IFERROR(IF(OR(H$4="",H$5="",H$6=""),"",IF(OR(AND(H$4="Total of All Categories",H$5="Total"),AND( H$4&lt;&gt;"Total of All Categories",H$5="All Subcategories")),"",IF(AND(H$4="Total of All Categories",H$5="All Subcategories",H$6="All Types of Revenue"),'Pasco-Santa Rosa'!$S51,IF(AND(COUNTIF('Dropdown Selections'!$C:$C,"="&amp;H$4)=1,H$4&lt;&gt;"OTHER",H$5="Total"),INDEX('Pasco-Santa Rosa'!$H44:$S51,MATCH(H$4,'Pasco-Santa Rosa'!$G44:$G51,0),MATCH(H$6,'Pasco-Santa Rosa'!$H43:$S43,0)),IF(AND(COUNTIF('Dropdown Selections'!$C:$C,"="&amp;H$4)=1,H$4="OTHER",H$5="Total"),INDEX('Pasco-Santa Rosa'!$H44:$S51,MATCH("331900 - Federal Grant - Other",'Pasco-Santa Rosa'!$C44:$C51,0),MATCH(H$6,'Pasco-Santa Rosa'!$H43:$S43,0)),IF(AND(COUNTIF('Dropdown Selections'!$C:$C,"="&amp;H$4)&gt;1,OR(H$5&lt;&gt;"Total", H$5&lt;&gt;"All Subcategories"),H$4=INDEX('Dropdown Selections'!$C:$D,MATCH(H$5,'Dropdown Selections'!$D:$D,0),1)),INDEX('Pasco-Santa Rosa'!$H44:$S51,MATCH("*"&amp;H$5&amp;"*",'Pasco-Santa Rosa'!$C44:$C51,0),MATCH(H$6,'Pasco-Santa Rosa'!$H43:$S43,0)),IF(OR(AND(COUNTIF('Dropdown Selections'!$C:$C,"="&amp;H$4)&gt;1,H$5="Total"),AND(H$4="Total of All Categories",H$5="All Subcategories")),SUMIF('Pasco-Santa Rosa'!$G44:$G51,"="&amp;H$4,INDEX('Pasco-Santa Rosa'!$H44:$S51,,MATCH(H$6,'Pasco-Santa Rosa'!$H43:$S43,0))),""))))))),0)</f>
        <v>3196191</v>
      </c>
      <c r="I59" s="31">
        <f>IFERROR(IF(OR(I$4="",I$5="",I$6=""),"",IF(OR(AND(I$4="Total of All Categories",I$5="Total"),AND( I$4&lt;&gt;"Total of All Categories",I$5="All Subcategories")),"",IF(AND(I$4="Total of All Categories",I$5="All Subcategories",I$6="All Types of Revenue"),'Pasco-Santa Rosa'!$S51,IF(AND(COUNTIF('Dropdown Selections'!$C:$C,"="&amp;I$4)=1,I$4&lt;&gt;"OTHER",I$5="Total"),INDEX('Pasco-Santa Rosa'!$H44:$S51,MATCH(I$4,'Pasco-Santa Rosa'!$G44:$G51,0),MATCH(I$6,'Pasco-Santa Rosa'!$H43:$S43,0)),IF(AND(COUNTIF('Dropdown Selections'!$C:$C,"="&amp;I$4)=1,I$4="OTHER",I$5="Total"),INDEX('Pasco-Santa Rosa'!$H44:$S51,MATCH("331900 - Federal Grant - Other",'Pasco-Santa Rosa'!$C44:$C51,0),MATCH(I$6,'Pasco-Santa Rosa'!$H43:$S43,0)),IF(AND(COUNTIF('Dropdown Selections'!$C:$C,"="&amp;I$4)&gt;1,OR(I$5&lt;&gt;"Total", I$5&lt;&gt;"All Subcategories"),I$4=INDEX('Dropdown Selections'!$C:$D,MATCH(I$5,'Dropdown Selections'!$D:$D,0),1)),INDEX('Pasco-Santa Rosa'!$H44:$S51,MATCH("*"&amp;I$5&amp;"*",'Pasco-Santa Rosa'!$C44:$C51,0),MATCH(I$6,'Pasco-Santa Rosa'!$H43:$S43,0)),IF(OR(AND(COUNTIF('Dropdown Selections'!$C:$C,"="&amp;I$4)&gt;1,I$5="Total"),AND(I$4="Total of All Categories",I$5="All Subcategories")),SUMIF('Pasco-Santa Rosa'!$G44:$G51,"="&amp;I$4,INDEX('Pasco-Santa Rosa'!$H44:$S51,,MATCH(I$6,'Pasco-Santa Rosa'!$H43:$S43,0))),""))))))),0)</f>
        <v>2599245</v>
      </c>
      <c r="J59" s="31">
        <f>IFERROR(IF(OR(J$4="",J$5="",J$6=""),"",IF(OR(AND(J$4="Total of All Categories",J$5="Total"),AND( J$4&lt;&gt;"Total of All Categories",J$5="All Subcategories")),"",IF(AND(J$4="Total of All Categories",J$5="All Subcategories",J$6="All Types of Revenue"),'Pasco-Santa Rosa'!$S51,IF(AND(COUNTIF('Dropdown Selections'!$C:$C,"="&amp;J$4)=1,J$4&lt;&gt;"OTHER",J$5="Total"),INDEX('Pasco-Santa Rosa'!$H44:$S51,MATCH(J$4,'Pasco-Santa Rosa'!$G44:$G51,0),MATCH(J$6,'Pasco-Santa Rosa'!$H43:$S43,0)),IF(AND(COUNTIF('Dropdown Selections'!$C:$C,"="&amp;J$4)=1,J$4="OTHER",J$5="Total"),INDEX('Pasco-Santa Rosa'!$H44:$S51,MATCH("331900 - Federal Grant - Other",'Pasco-Santa Rosa'!$C44:$C51,0),MATCH(J$6,'Pasco-Santa Rosa'!$H43:$S43,0)),IF(AND(COUNTIF('Dropdown Selections'!$C:$C,"="&amp;J$4)&gt;1,OR(J$5&lt;&gt;"Total", J$5&lt;&gt;"All Subcategories"),J$4=INDEX('Dropdown Selections'!$C:$D,MATCH(J$5,'Dropdown Selections'!$D:$D,0),1)),INDEX('Pasco-Santa Rosa'!$H44:$S51,MATCH("*"&amp;J$5&amp;"*",'Pasco-Santa Rosa'!$C44:$C51,0),MATCH(J$6,'Pasco-Santa Rosa'!$H43:$S43,0)),IF(OR(AND(COUNTIF('Dropdown Selections'!$C:$C,"="&amp;J$4)&gt;1,J$5="Total"),AND(J$4="Total of All Categories",J$5="All Subcategories")),SUMIF('Pasco-Santa Rosa'!$G44:$G51,"="&amp;J$4,INDEX('Pasco-Santa Rosa'!$H44:$S51,,MATCH(J$6,'Pasco-Santa Rosa'!$H43:$S43,0))),""))))))),0)</f>
        <v>0</v>
      </c>
      <c r="K59" s="31">
        <f>IFERROR(IF(OR(K$4="",K$5="",K$6=""),"",IF(OR(AND(K$4="Total of All Categories",K$5="Total"),AND( K$4&lt;&gt;"Total of All Categories",K$5="All Subcategories")),"",IF(AND(K$4="Total of All Categories",K$5="All Subcategories",K$6="All Types of Revenue"),'Pasco-Santa Rosa'!$S51,IF(AND(COUNTIF('Dropdown Selections'!$C:$C,"="&amp;K$4)=1,K$4&lt;&gt;"OTHER",K$5="Total"),INDEX('Pasco-Santa Rosa'!$H44:$S51,MATCH(K$4,'Pasco-Santa Rosa'!$G44:$G51,0),MATCH(K$6,'Pasco-Santa Rosa'!$H43:$S43,0)),IF(AND(COUNTIF('Dropdown Selections'!$C:$C,"="&amp;K$4)=1,K$4="OTHER",K$5="Total"),INDEX('Pasco-Santa Rosa'!$H44:$S51,MATCH("331900 - Federal Grant - Other",'Pasco-Santa Rosa'!$C44:$C51,0),MATCH(K$6,'Pasco-Santa Rosa'!$H43:$S43,0)),IF(AND(COUNTIF('Dropdown Selections'!$C:$C,"="&amp;K$4)&gt;1,OR(K$5&lt;&gt;"Total", K$5&lt;&gt;"All Subcategories"),K$4=INDEX('Dropdown Selections'!$C:$D,MATCH(K$5,'Dropdown Selections'!$D:$D,0),1)),INDEX('Pasco-Santa Rosa'!$H44:$S51,MATCH("*"&amp;K$5&amp;"*",'Pasco-Santa Rosa'!$C44:$C51,0),MATCH(K$6,'Pasco-Santa Rosa'!$H43:$S43,0)),IF(OR(AND(COUNTIF('Dropdown Selections'!$C:$C,"="&amp;K$4)&gt;1,K$5="Total"),AND(K$4="Total of All Categories",K$5="All Subcategories")),SUMIF('Pasco-Santa Rosa'!$G44:$G51,"="&amp;K$4,INDEX('Pasco-Santa Rosa'!$H44:$S51,,MATCH(K$6,'Pasco-Santa Rosa'!$H43:$S43,0))),""))))))),0)</f>
        <v>0</v>
      </c>
      <c r="L59" s="31">
        <f>IFERROR(IF(OR(L$4="",L$5="",L$6=""),"",IF(OR(AND(L$4="Total of All Categories",L$5="Total"),AND( L$4&lt;&gt;"Total of All Categories",L$5="All Subcategories")),"",IF(AND(L$4="Total of All Categories",L$5="All Subcategories",L$6="All Types of Revenue"),'Pasco-Santa Rosa'!$S51,IF(AND(COUNTIF('Dropdown Selections'!$C:$C,"="&amp;L$4)=1,L$4&lt;&gt;"OTHER",L$5="Total"),INDEX('Pasco-Santa Rosa'!$H44:$S51,MATCH(L$4,'Pasco-Santa Rosa'!$G44:$G51,0),MATCH(L$6,'Pasco-Santa Rosa'!$H43:$S43,0)),IF(AND(COUNTIF('Dropdown Selections'!$C:$C,"="&amp;L$4)=1,L$4="OTHER",L$5="Total"),INDEX('Pasco-Santa Rosa'!$H44:$S51,MATCH("331900 - Federal Grant - Other",'Pasco-Santa Rosa'!$C44:$C51,0),MATCH(L$6,'Pasco-Santa Rosa'!$H43:$S43,0)),IF(AND(COUNTIF('Dropdown Selections'!$C:$C,"="&amp;L$4)&gt;1,OR(L$5&lt;&gt;"Total", L$5&lt;&gt;"All Subcategories"),L$4=INDEX('Dropdown Selections'!$C:$D,MATCH(L$5,'Dropdown Selections'!$D:$D,0),1)),INDEX('Pasco-Santa Rosa'!$H44:$S51,MATCH("*"&amp;L$5&amp;"*",'Pasco-Santa Rosa'!$C44:$C51,0),MATCH(L$6,'Pasco-Santa Rosa'!$H43:$S43,0)),IF(OR(AND(COUNTIF('Dropdown Selections'!$C:$C,"="&amp;L$4)&gt;1,L$5="Total"),AND(L$4="Total of All Categories",L$5="All Subcategories")),SUMIF('Pasco-Santa Rosa'!$G44:$G51,"="&amp;L$4,INDEX('Pasco-Santa Rosa'!$H44:$S51,,MATCH(L$6,'Pasco-Santa Rosa'!$H43:$S43,0))),""))))))),0)</f>
        <v>0</v>
      </c>
    </row>
    <row r="60" spans="2:12" s="29" customFormat="1" ht="15.75" x14ac:dyDescent="0.25">
      <c r="B60" s="32" t="s">
        <v>159</v>
      </c>
      <c r="C60" s="31">
        <f>IFERROR(IF(OR(C$4="",C$5="",C$6=""),"",IF(OR(AND(C$4="Total of All Categories",C$5="Total"),AND( C$4&lt;&gt;"Total of All Categories",C$5="All Subcategories")),"",IF(AND(C$4="Total of All Categories",C$5="All Subcategories",C$6="All Types of Revenue"),'Pasco-Santa Rosa'!$S63,IF(AND(COUNTIF('Dropdown Selections'!$C:$C,"="&amp;C$4)=1,C$4&lt;&gt;"OTHER",C$5="Total"),INDEX('Pasco-Santa Rosa'!$H54:$S63,MATCH(C$4,'Pasco-Santa Rosa'!$G54:$G63,0),MATCH(C$6,'Pasco-Santa Rosa'!$H53:$S53,0)),IF(AND(COUNTIF('Dropdown Selections'!$C:$C,"="&amp;C$4)=1,C$4="OTHER",C$5="Total"),INDEX('Pasco-Santa Rosa'!$H54:$S63,MATCH("331900 - Federal Grant - Other",'Pasco-Santa Rosa'!$C54:$C63,0),MATCH(C$6,'Pasco-Santa Rosa'!$H53:$S53,0)),IF(AND(COUNTIF('Dropdown Selections'!$C:$C,"="&amp;C$4)&gt;1,OR(C$5&lt;&gt;"Total", C$5&lt;&gt;"All Subcategories"),C$4=INDEX('Dropdown Selections'!$C:$D,MATCH(C$5,'Dropdown Selections'!$D:$D,0),1)),INDEX('Pasco-Santa Rosa'!$H54:$S63,MATCH("*"&amp;C$5&amp;"*",'Pasco-Santa Rosa'!$C54:$C63,0),MATCH(C$6,'Pasco-Santa Rosa'!$H53:$S53,0)),IF(OR(AND(COUNTIF('Dropdown Selections'!$C:$C,"="&amp;C$4)&gt;1,C$5="Total"),AND(C$4="Total of All Categories",C$5="All Subcategories")),SUMIF('Pasco-Santa Rosa'!$G54:$G63,"="&amp;C$4,INDEX('Pasco-Santa Rosa'!$H54:$S63,,MATCH(C$6,'Pasco-Santa Rosa'!$H53:$S53,0))),""))))))),0)</f>
        <v>4264193</v>
      </c>
      <c r="D60" s="31">
        <f>IFERROR(IF(OR(D$4="",D$5="",D$6=""),"",IF(OR(AND(D$4="Total of All Categories",D$5="Total"),AND( D$4&lt;&gt;"Total of All Categories",D$5="All Subcategories")),"",IF(AND(D$4="Total of All Categories",D$5="All Subcategories",D$6="All Types of Revenue"),'Pasco-Santa Rosa'!$S63,IF(AND(COUNTIF('Dropdown Selections'!$C:$C,"="&amp;D$4)=1,D$4&lt;&gt;"OTHER",D$5="Total"),INDEX('Pasco-Santa Rosa'!$H54:$S63,MATCH(D$4,'Pasco-Santa Rosa'!$G54:$G63,0),MATCH(D$6,'Pasco-Santa Rosa'!$H53:$S53,0)),IF(AND(COUNTIF('Dropdown Selections'!$C:$C,"="&amp;D$4)=1,D$4="OTHER",D$5="Total"),INDEX('Pasco-Santa Rosa'!$H54:$S63,MATCH("331900 - Federal Grant - Other",'Pasco-Santa Rosa'!$C54:$C63,0),MATCH(D$6,'Pasco-Santa Rosa'!$H53:$S53,0)),IF(AND(COUNTIF('Dropdown Selections'!$C:$C,"="&amp;D$4)&gt;1,OR(D$5&lt;&gt;"Total", D$5&lt;&gt;"All Subcategories"),D$4=INDEX('Dropdown Selections'!$C:$D,MATCH(D$5,'Dropdown Selections'!$D:$D,0),1)),INDEX('Pasco-Santa Rosa'!$H54:$S63,MATCH("*"&amp;D$5&amp;"*",'Pasco-Santa Rosa'!$C54:$C63,0),MATCH(D$6,'Pasco-Santa Rosa'!$H53:$S53,0)),IF(OR(AND(COUNTIF('Dropdown Selections'!$C:$C,"="&amp;D$4)&gt;1,D$5="Total"),AND(D$4="Total of All Categories",D$5="All Subcategories")),SUMIF('Pasco-Santa Rosa'!$G54:$G63,"="&amp;D$4,INDEX('Pasco-Santa Rosa'!$H54:$S63,,MATCH(D$6,'Pasco-Santa Rosa'!$H53:$S53,0))),""))))))),0)</f>
        <v>176542</v>
      </c>
      <c r="E60" s="31">
        <f>IFERROR(IF(OR(E$4="",E$5="",E$6=""),"",IF(OR(AND(E$4="Total of All Categories",E$5="Total"),AND( E$4&lt;&gt;"Total of All Categories",E$5="All Subcategories")),"",IF(AND(E$4="Total of All Categories",E$5="All Subcategories",E$6="All Types of Revenue"),'Pasco-Santa Rosa'!$S63,IF(AND(COUNTIF('Dropdown Selections'!$C:$C,"="&amp;E$4)=1,E$4&lt;&gt;"OTHER",E$5="Total"),INDEX('Pasco-Santa Rosa'!$H54:$S63,MATCH(E$4,'Pasco-Santa Rosa'!$G54:$G63,0),MATCH(E$6,'Pasco-Santa Rosa'!$H53:$S53,0)),IF(AND(COUNTIF('Dropdown Selections'!$C:$C,"="&amp;E$4)=1,E$4="OTHER",E$5="Total"),INDEX('Pasco-Santa Rosa'!$H54:$S63,MATCH("331900 - Federal Grant - Other",'Pasco-Santa Rosa'!$C54:$C63,0),MATCH(E$6,'Pasco-Santa Rosa'!$H53:$S53,0)),IF(AND(COUNTIF('Dropdown Selections'!$C:$C,"="&amp;E$4)&gt;1,OR(E$5&lt;&gt;"Total", E$5&lt;&gt;"All Subcategories"),E$4=INDEX('Dropdown Selections'!$C:$D,MATCH(E$5,'Dropdown Selections'!$D:$D,0),1)),INDEX('Pasco-Santa Rosa'!$H54:$S63,MATCH("*"&amp;E$5&amp;"*",'Pasco-Santa Rosa'!$C54:$C63,0),MATCH(E$6,'Pasco-Santa Rosa'!$H53:$S53,0)),IF(OR(AND(COUNTIF('Dropdown Selections'!$C:$C,"="&amp;E$4)&gt;1,E$5="Total"),AND(E$4="Total of All Categories",E$5="All Subcategories")),SUMIF('Pasco-Santa Rosa'!$G54:$G63,"="&amp;E$4,INDEX('Pasco-Santa Rosa'!$H54:$S63,,MATCH(E$6,'Pasco-Santa Rosa'!$H53:$S53,0))),""))))))),0)</f>
        <v>208244</v>
      </c>
      <c r="F60" s="31">
        <f>IFERROR(IF(OR(F$4="",F$5="",F$6=""),"",IF(OR(AND(F$4="Total of All Categories",F$5="Total"),AND( F$4&lt;&gt;"Total of All Categories",F$5="All Subcategories")),"",IF(AND(F$4="Total of All Categories",F$5="All Subcategories",F$6="All Types of Revenue"),'Pasco-Santa Rosa'!$S63,IF(AND(COUNTIF('Dropdown Selections'!$C:$C,"="&amp;F$4)=1,F$4&lt;&gt;"OTHER",F$5="Total"),INDEX('Pasco-Santa Rosa'!$H54:$S63,MATCH(F$4,'Pasco-Santa Rosa'!$G54:$G63,0),MATCH(F$6,'Pasco-Santa Rosa'!$H53:$S53,0)),IF(AND(COUNTIF('Dropdown Selections'!$C:$C,"="&amp;F$4)=1,F$4="OTHER",F$5="Total"),INDEX('Pasco-Santa Rosa'!$H54:$S63,MATCH("331900 - Federal Grant - Other",'Pasco-Santa Rosa'!$C54:$C63,0),MATCH(F$6,'Pasco-Santa Rosa'!$H53:$S53,0)),IF(AND(COUNTIF('Dropdown Selections'!$C:$C,"="&amp;F$4)&gt;1,OR(F$5&lt;&gt;"Total", F$5&lt;&gt;"All Subcategories"),F$4=INDEX('Dropdown Selections'!$C:$D,MATCH(F$5,'Dropdown Selections'!$D:$D,0),1)),INDEX('Pasco-Santa Rosa'!$H54:$S63,MATCH("*"&amp;F$5&amp;"*",'Pasco-Santa Rosa'!$C54:$C63,0),MATCH(F$6,'Pasco-Santa Rosa'!$H53:$S53,0)),IF(OR(AND(COUNTIF('Dropdown Selections'!$C:$C,"="&amp;F$4)&gt;1,F$5="Total"),AND(F$4="Total of All Categories",F$5="All Subcategories")),SUMIF('Pasco-Santa Rosa'!$G54:$G63,"="&amp;F$4,INDEX('Pasco-Santa Rosa'!$H54:$S63,,MATCH(F$6,'Pasco-Santa Rosa'!$H53:$S53,0))),""))))))),0)</f>
        <v>2019703</v>
      </c>
      <c r="G60" s="31">
        <f>IFERROR(IF(OR(G$4="",G$5="",G$6=""),"",IF(OR(AND(G$4="Total of All Categories",G$5="Total"),AND( G$4&lt;&gt;"Total of All Categories",G$5="All Subcategories")),"",IF(AND(G$4="Total of All Categories",G$5="All Subcategories",G$6="All Types of Revenue"),'Pasco-Santa Rosa'!$S63,IF(AND(COUNTIF('Dropdown Selections'!$C:$C,"="&amp;G$4)=1,G$4&lt;&gt;"OTHER",G$5="Total"),INDEX('Pasco-Santa Rosa'!$H54:$S63,MATCH(G$4,'Pasco-Santa Rosa'!$G54:$G63,0),MATCH(G$6,'Pasco-Santa Rosa'!$H53:$S53,0)),IF(AND(COUNTIF('Dropdown Selections'!$C:$C,"="&amp;G$4)=1,G$4="OTHER",G$5="Total"),INDEX('Pasco-Santa Rosa'!$H54:$S63,MATCH("331900 - Federal Grant - Other",'Pasco-Santa Rosa'!$C54:$C63,0),MATCH(G$6,'Pasco-Santa Rosa'!$H53:$S53,0)),IF(AND(COUNTIF('Dropdown Selections'!$C:$C,"="&amp;G$4)&gt;1,OR(G$5&lt;&gt;"Total", G$5&lt;&gt;"All Subcategories"),G$4=INDEX('Dropdown Selections'!$C:$D,MATCH(G$5,'Dropdown Selections'!$D:$D,0),1)),INDEX('Pasco-Santa Rosa'!$H54:$S63,MATCH("*"&amp;G$5&amp;"*",'Pasco-Santa Rosa'!$C54:$C63,0),MATCH(G$6,'Pasco-Santa Rosa'!$H53:$S53,0)),IF(OR(AND(COUNTIF('Dropdown Selections'!$C:$C,"="&amp;G$4)&gt;1,G$5="Total"),AND(G$4="Total of All Categories",G$5="All Subcategories")),SUMIF('Pasco-Santa Rosa'!$G54:$G63,"="&amp;G$4,INDEX('Pasco-Santa Rosa'!$H54:$S63,,MATCH(G$6,'Pasco-Santa Rosa'!$H53:$S53,0))),""))))))),0)</f>
        <v>1329928</v>
      </c>
      <c r="H60" s="31">
        <f>IFERROR(IF(OR(H$4="",H$5="",H$6=""),"",IF(OR(AND(H$4="Total of All Categories",H$5="Total"),AND( H$4&lt;&gt;"Total of All Categories",H$5="All Subcategories")),"",IF(AND(H$4="Total of All Categories",H$5="All Subcategories",H$6="All Types of Revenue"),'Pasco-Santa Rosa'!$S63,IF(AND(COUNTIF('Dropdown Selections'!$C:$C,"="&amp;H$4)=1,H$4&lt;&gt;"OTHER",H$5="Total"),INDEX('Pasco-Santa Rosa'!$H54:$S63,MATCH(H$4,'Pasco-Santa Rosa'!$G54:$G63,0),MATCH(H$6,'Pasco-Santa Rosa'!$H53:$S53,0)),IF(AND(COUNTIF('Dropdown Selections'!$C:$C,"="&amp;H$4)=1,H$4="OTHER",H$5="Total"),INDEX('Pasco-Santa Rosa'!$H54:$S63,MATCH("331900 - Federal Grant - Other",'Pasco-Santa Rosa'!$C54:$C63,0),MATCH(H$6,'Pasco-Santa Rosa'!$H53:$S53,0)),IF(AND(COUNTIF('Dropdown Selections'!$C:$C,"="&amp;H$4)&gt;1,OR(H$5&lt;&gt;"Total", H$5&lt;&gt;"All Subcategories"),H$4=INDEX('Dropdown Selections'!$C:$D,MATCH(H$5,'Dropdown Selections'!$D:$D,0),1)),INDEX('Pasco-Santa Rosa'!$H54:$S63,MATCH("*"&amp;H$5&amp;"*",'Pasco-Santa Rosa'!$C54:$C63,0),MATCH(H$6,'Pasco-Santa Rosa'!$H53:$S53,0)),IF(OR(AND(COUNTIF('Dropdown Selections'!$C:$C,"="&amp;H$4)&gt;1,H$5="Total"),AND(H$4="Total of All Categories",H$5="All Subcategories")),SUMIF('Pasco-Santa Rosa'!$G54:$G63,"="&amp;H$4,INDEX('Pasco-Santa Rosa'!$H54:$S63,,MATCH(H$6,'Pasco-Santa Rosa'!$H53:$S53,0))),""))))))),0)</f>
        <v>175107</v>
      </c>
      <c r="I60" s="31">
        <f>IFERROR(IF(OR(I$4="",I$5="",I$6=""),"",IF(OR(AND(I$4="Total of All Categories",I$5="Total"),AND( I$4&lt;&gt;"Total of All Categories",I$5="All Subcategories")),"",IF(AND(I$4="Total of All Categories",I$5="All Subcategories",I$6="All Types of Revenue"),'Pasco-Santa Rosa'!$S63,IF(AND(COUNTIF('Dropdown Selections'!$C:$C,"="&amp;I$4)=1,I$4&lt;&gt;"OTHER",I$5="Total"),INDEX('Pasco-Santa Rosa'!$H54:$S63,MATCH(I$4,'Pasco-Santa Rosa'!$G54:$G63,0),MATCH(I$6,'Pasco-Santa Rosa'!$H53:$S53,0)),IF(AND(COUNTIF('Dropdown Selections'!$C:$C,"="&amp;I$4)=1,I$4="OTHER",I$5="Total"),INDEX('Pasco-Santa Rosa'!$H54:$S63,MATCH("331900 - Federal Grant - Other",'Pasco-Santa Rosa'!$C54:$C63,0),MATCH(I$6,'Pasco-Santa Rosa'!$H53:$S53,0)),IF(AND(COUNTIF('Dropdown Selections'!$C:$C,"="&amp;I$4)&gt;1,OR(I$5&lt;&gt;"Total", I$5&lt;&gt;"All Subcategories"),I$4=INDEX('Dropdown Selections'!$C:$D,MATCH(I$5,'Dropdown Selections'!$D:$D,0),1)),INDEX('Pasco-Santa Rosa'!$H54:$S63,MATCH("*"&amp;I$5&amp;"*",'Pasco-Santa Rosa'!$C54:$C63,0),MATCH(I$6,'Pasco-Santa Rosa'!$H53:$S53,0)),IF(OR(AND(COUNTIF('Dropdown Selections'!$C:$C,"="&amp;I$4)&gt;1,I$5="Total"),AND(I$4="Total of All Categories",I$5="All Subcategories")),SUMIF('Pasco-Santa Rosa'!$G54:$G63,"="&amp;I$4,INDEX('Pasco-Santa Rosa'!$H54:$S63,,MATCH(I$6,'Pasco-Santa Rosa'!$H53:$S53,0))),""))))))),0)</f>
        <v>354669</v>
      </c>
      <c r="J60" s="31">
        <f>IFERROR(IF(OR(J$4="",J$5="",J$6=""),"",IF(OR(AND(J$4="Total of All Categories",J$5="Total"),AND( J$4&lt;&gt;"Total of All Categories",J$5="All Subcategories")),"",IF(AND(J$4="Total of All Categories",J$5="All Subcategories",J$6="All Types of Revenue"),'Pasco-Santa Rosa'!$S63,IF(AND(COUNTIF('Dropdown Selections'!$C:$C,"="&amp;J$4)=1,J$4&lt;&gt;"OTHER",J$5="Total"),INDEX('Pasco-Santa Rosa'!$H54:$S63,MATCH(J$4,'Pasco-Santa Rosa'!$G54:$G63,0),MATCH(J$6,'Pasco-Santa Rosa'!$H53:$S53,0)),IF(AND(COUNTIF('Dropdown Selections'!$C:$C,"="&amp;J$4)=1,J$4="OTHER",J$5="Total"),INDEX('Pasco-Santa Rosa'!$H54:$S63,MATCH("331900 - Federal Grant - Other",'Pasco-Santa Rosa'!$C54:$C63,0),MATCH(J$6,'Pasco-Santa Rosa'!$H53:$S53,0)),IF(AND(COUNTIF('Dropdown Selections'!$C:$C,"="&amp;J$4)&gt;1,OR(J$5&lt;&gt;"Total", J$5&lt;&gt;"All Subcategories"),J$4=INDEX('Dropdown Selections'!$C:$D,MATCH(J$5,'Dropdown Selections'!$D:$D,0),1)),INDEX('Pasco-Santa Rosa'!$H54:$S63,MATCH("*"&amp;J$5&amp;"*",'Pasco-Santa Rosa'!$C54:$C63,0),MATCH(J$6,'Pasco-Santa Rosa'!$H53:$S53,0)),IF(OR(AND(COUNTIF('Dropdown Selections'!$C:$C,"="&amp;J$4)&gt;1,J$5="Total"),AND(J$4="Total of All Categories",J$5="All Subcategories")),SUMIF('Pasco-Santa Rosa'!$G54:$G63,"="&amp;J$4,INDEX('Pasco-Santa Rosa'!$H54:$S63,,MATCH(J$6,'Pasco-Santa Rosa'!$H53:$S53,0))),""))))))),0)</f>
        <v>0</v>
      </c>
      <c r="K60" s="31">
        <f>IFERROR(IF(OR(K$4="",K$5="",K$6=""),"",IF(OR(AND(K$4="Total of All Categories",K$5="Total"),AND( K$4&lt;&gt;"Total of All Categories",K$5="All Subcategories")),"",IF(AND(K$4="Total of All Categories",K$5="All Subcategories",K$6="All Types of Revenue"),'Pasco-Santa Rosa'!$S63,IF(AND(COUNTIF('Dropdown Selections'!$C:$C,"="&amp;K$4)=1,K$4&lt;&gt;"OTHER",K$5="Total"),INDEX('Pasco-Santa Rosa'!$H54:$S63,MATCH(K$4,'Pasco-Santa Rosa'!$G54:$G63,0),MATCH(K$6,'Pasco-Santa Rosa'!$H53:$S53,0)),IF(AND(COUNTIF('Dropdown Selections'!$C:$C,"="&amp;K$4)=1,K$4="OTHER",K$5="Total"),INDEX('Pasco-Santa Rosa'!$H54:$S63,MATCH("331900 - Federal Grant - Other",'Pasco-Santa Rosa'!$C54:$C63,0),MATCH(K$6,'Pasco-Santa Rosa'!$H53:$S53,0)),IF(AND(COUNTIF('Dropdown Selections'!$C:$C,"="&amp;K$4)&gt;1,OR(K$5&lt;&gt;"Total", K$5&lt;&gt;"All Subcategories"),K$4=INDEX('Dropdown Selections'!$C:$D,MATCH(K$5,'Dropdown Selections'!$D:$D,0),1)),INDEX('Pasco-Santa Rosa'!$H54:$S63,MATCH("*"&amp;K$5&amp;"*",'Pasco-Santa Rosa'!$C54:$C63,0),MATCH(K$6,'Pasco-Santa Rosa'!$H53:$S53,0)),IF(OR(AND(COUNTIF('Dropdown Selections'!$C:$C,"="&amp;K$4)&gt;1,K$5="Total"),AND(K$4="Total of All Categories",K$5="All Subcategories")),SUMIF('Pasco-Santa Rosa'!$G54:$G63,"="&amp;K$4,INDEX('Pasco-Santa Rosa'!$H54:$S63,,MATCH(K$6,'Pasco-Santa Rosa'!$H53:$S53,0))),""))))))),0)</f>
        <v>0</v>
      </c>
      <c r="L60" s="31">
        <f>IFERROR(IF(OR(L$4="",L$5="",L$6=""),"",IF(OR(AND(L$4="Total of All Categories",L$5="Total"),AND( L$4&lt;&gt;"Total of All Categories",L$5="All Subcategories")),"",IF(AND(L$4="Total of All Categories",L$5="All Subcategories",L$6="All Types of Revenue"),'Pasco-Santa Rosa'!$S63,IF(AND(COUNTIF('Dropdown Selections'!$C:$C,"="&amp;L$4)=1,L$4&lt;&gt;"OTHER",L$5="Total"),INDEX('Pasco-Santa Rosa'!$H54:$S63,MATCH(L$4,'Pasco-Santa Rosa'!$G54:$G63,0),MATCH(L$6,'Pasco-Santa Rosa'!$H53:$S53,0)),IF(AND(COUNTIF('Dropdown Selections'!$C:$C,"="&amp;L$4)=1,L$4="OTHER",L$5="Total"),INDEX('Pasco-Santa Rosa'!$H54:$S63,MATCH("331900 - Federal Grant - Other",'Pasco-Santa Rosa'!$C54:$C63,0),MATCH(L$6,'Pasco-Santa Rosa'!$H53:$S53,0)),IF(AND(COUNTIF('Dropdown Selections'!$C:$C,"="&amp;L$4)&gt;1,OR(L$5&lt;&gt;"Total", L$5&lt;&gt;"All Subcategories"),L$4=INDEX('Dropdown Selections'!$C:$D,MATCH(L$5,'Dropdown Selections'!$D:$D,0),1)),INDEX('Pasco-Santa Rosa'!$H54:$S63,MATCH("*"&amp;L$5&amp;"*",'Pasco-Santa Rosa'!$C54:$C63,0),MATCH(L$6,'Pasco-Santa Rosa'!$H53:$S53,0)),IF(OR(AND(COUNTIF('Dropdown Selections'!$C:$C,"="&amp;L$4)&gt;1,L$5="Total"),AND(L$4="Total of All Categories",L$5="All Subcategories")),SUMIF('Pasco-Santa Rosa'!$G54:$G63,"="&amp;L$4,INDEX('Pasco-Santa Rosa'!$H54:$S63,,MATCH(L$6,'Pasco-Santa Rosa'!$H53:$S53,0))),""))))))),0)</f>
        <v>0</v>
      </c>
    </row>
    <row r="61" spans="2:12" s="29" customFormat="1" ht="15.75" x14ac:dyDescent="0.25">
      <c r="B61" s="32" t="s">
        <v>160</v>
      </c>
      <c r="C61" s="31">
        <f>IFERROR(IF(OR(C$4="",C$5="",C$6=""),"",IF(OR(AND(C$4="Total of All Categories",C$5="Total"),AND( C$4&lt;&gt;"Total of All Categories",C$5="All Subcategories")),"",IF(AND(C$4="Total of All Categories",C$5="All Subcategories",C$6="All Types of Revenue"),'Sarasota-Sumter'!$S14,IF(AND(COUNTIF('Dropdown Selections'!$C:$C,"="&amp;C$4)=1,C$4&lt;&gt;"OTHER",C$5="Total"),INDEX('Sarasota-Sumter'!$H7:$S14,MATCH(C$4,'Sarasota-Sumter'!$G7:$G14,0),MATCH(C$6,'Sarasota-Sumter'!$H6:$S6,0)),IF(AND(COUNTIF('Dropdown Selections'!$C:$C,"="&amp;C$4)=1,C$4="OTHER",C$5="Total"),INDEX('Sarasota-Sumter'!$H7:$S14,MATCH("331900 - Federal Grant - Other",'Sarasota-Sumter'!$C7:$C14,0),MATCH(C$6,'Sarasota-Sumter'!$H6:$S6,0)),IF(AND(COUNTIF('Dropdown Selections'!$C:$C,"="&amp;C$4)&gt;1,OR(C$5&lt;&gt;"Total", C$5&lt;&gt;"All Subcategories"),C$4=INDEX('Dropdown Selections'!$C:$D,MATCH(C$5,'Dropdown Selections'!$D:$D,0),1)),INDEX('Sarasota-Sumter'!$H7:$S14,MATCH("*"&amp;C$5&amp;"*",'Sarasota-Sumter'!$C7:$C14,0),MATCH(C$6,'Sarasota-Sumter'!$H6:$S6,0)),IF(OR(AND(COUNTIF('Dropdown Selections'!$C:$C,"="&amp;C$4)&gt;1,C$5="Total"),AND(C$4="Total of All Categories",C$5="All Subcategories")),SUMIF('Sarasota-Sumter'!$G7:$G14,"="&amp;C$4,INDEX('Sarasota-Sumter'!$H7:$S14,,MATCH(C$6,'Sarasota-Sumter'!$H6:$S6,0))),""))))))),0)</f>
        <v>7387504</v>
      </c>
      <c r="D61" s="31">
        <f>IFERROR(IF(OR(D$4="",D$5="",D$6=""),"",IF(OR(AND(D$4="Total of All Categories",D$5="Total"),AND( D$4&lt;&gt;"Total of All Categories",D$5="All Subcategories")),"",IF(AND(D$4="Total of All Categories",D$5="All Subcategories",D$6="All Types of Revenue"),'Sarasota-Sumter'!$S14,IF(AND(COUNTIF('Dropdown Selections'!$C:$C,"="&amp;D$4)=1,D$4&lt;&gt;"OTHER",D$5="Total"),INDEX('Sarasota-Sumter'!$H7:$S14,MATCH(D$4,'Sarasota-Sumter'!$G7:$G14,0),MATCH(D$6,'Sarasota-Sumter'!$H6:$S6,0)),IF(AND(COUNTIF('Dropdown Selections'!$C:$C,"="&amp;D$4)=1,D$4="OTHER",D$5="Total"),INDEX('Sarasota-Sumter'!$H7:$S14,MATCH("331900 - Federal Grant - Other",'Sarasota-Sumter'!$C7:$C14,0),MATCH(D$6,'Sarasota-Sumter'!$H6:$S6,0)),IF(AND(COUNTIF('Dropdown Selections'!$C:$C,"="&amp;D$4)&gt;1,OR(D$5&lt;&gt;"Total", D$5&lt;&gt;"All Subcategories"),D$4=INDEX('Dropdown Selections'!$C:$D,MATCH(D$5,'Dropdown Selections'!$D:$D,0),1)),INDEX('Sarasota-Sumter'!$H7:$S14,MATCH("*"&amp;D$5&amp;"*",'Sarasota-Sumter'!$C7:$C14,0),MATCH(D$6,'Sarasota-Sumter'!$H6:$S6,0)),IF(OR(AND(COUNTIF('Dropdown Selections'!$C:$C,"="&amp;D$4)&gt;1,D$5="Total"),AND(D$4="Total of All Categories",D$5="All Subcategories")),SUMIF('Sarasota-Sumter'!$G7:$G14,"="&amp;D$4,INDEX('Sarasota-Sumter'!$H7:$S14,,MATCH(D$6,'Sarasota-Sumter'!$H6:$S6,0))),""))))))),0)</f>
        <v>103778</v>
      </c>
      <c r="E61" s="31">
        <f>IFERROR(IF(OR(E$4="",E$5="",E$6=""),"",IF(OR(AND(E$4="Total of All Categories",E$5="Total"),AND( E$4&lt;&gt;"Total of All Categories",E$5="All Subcategories")),"",IF(AND(E$4="Total of All Categories",E$5="All Subcategories",E$6="All Types of Revenue"),'Sarasota-Sumter'!$S14,IF(AND(COUNTIF('Dropdown Selections'!$C:$C,"="&amp;E$4)=1,E$4&lt;&gt;"OTHER",E$5="Total"),INDEX('Sarasota-Sumter'!$H7:$S14,MATCH(E$4,'Sarasota-Sumter'!$G7:$G14,0),MATCH(E$6,'Sarasota-Sumter'!$H6:$S6,0)),IF(AND(COUNTIF('Dropdown Selections'!$C:$C,"="&amp;E$4)=1,E$4="OTHER",E$5="Total"),INDEX('Sarasota-Sumter'!$H7:$S14,MATCH("331900 - Federal Grant - Other",'Sarasota-Sumter'!$C7:$C14,0),MATCH(E$6,'Sarasota-Sumter'!$H6:$S6,0)),IF(AND(COUNTIF('Dropdown Selections'!$C:$C,"="&amp;E$4)&gt;1,OR(E$5&lt;&gt;"Total", E$5&lt;&gt;"All Subcategories"),E$4=INDEX('Dropdown Selections'!$C:$D,MATCH(E$5,'Dropdown Selections'!$D:$D,0),1)),INDEX('Sarasota-Sumter'!$H7:$S14,MATCH("*"&amp;E$5&amp;"*",'Sarasota-Sumter'!$C7:$C14,0),MATCH(E$6,'Sarasota-Sumter'!$H6:$S6,0)),IF(OR(AND(COUNTIF('Dropdown Selections'!$C:$C,"="&amp;E$4)&gt;1,E$5="Total"),AND(E$4="Total of All Categories",E$5="All Subcategories")),SUMIF('Sarasota-Sumter'!$G7:$G14,"="&amp;E$4,INDEX('Sarasota-Sumter'!$H7:$S14,,MATCH(E$6,'Sarasota-Sumter'!$H6:$S6,0))),""))))))),0)</f>
        <v>1114613</v>
      </c>
      <c r="F61" s="31">
        <f>IFERROR(IF(OR(F$4="",F$5="",F$6=""),"",IF(OR(AND(F$4="Total of All Categories",F$5="Total"),AND( F$4&lt;&gt;"Total of All Categories",F$5="All Subcategories")),"",IF(AND(F$4="Total of All Categories",F$5="All Subcategories",F$6="All Types of Revenue"),'Sarasota-Sumter'!$S14,IF(AND(COUNTIF('Dropdown Selections'!$C:$C,"="&amp;F$4)=1,F$4&lt;&gt;"OTHER",F$5="Total"),INDEX('Sarasota-Sumter'!$H7:$S14,MATCH(F$4,'Sarasota-Sumter'!$G7:$G14,0),MATCH(F$6,'Sarasota-Sumter'!$H6:$S6,0)),IF(AND(COUNTIF('Dropdown Selections'!$C:$C,"="&amp;F$4)=1,F$4="OTHER",F$5="Total"),INDEX('Sarasota-Sumter'!$H7:$S14,MATCH("331900 - Federal Grant - Other",'Sarasota-Sumter'!$C7:$C14,0),MATCH(F$6,'Sarasota-Sumter'!$H6:$S6,0)),IF(AND(COUNTIF('Dropdown Selections'!$C:$C,"="&amp;F$4)&gt;1,OR(F$5&lt;&gt;"Total", F$5&lt;&gt;"All Subcategories"),F$4=INDEX('Dropdown Selections'!$C:$D,MATCH(F$5,'Dropdown Selections'!$D:$D,0),1)),INDEX('Sarasota-Sumter'!$H7:$S14,MATCH("*"&amp;F$5&amp;"*",'Sarasota-Sumter'!$C7:$C14,0),MATCH(F$6,'Sarasota-Sumter'!$H6:$S6,0)),IF(OR(AND(COUNTIF('Dropdown Selections'!$C:$C,"="&amp;F$4)&gt;1,F$5="Total"),AND(F$4="Total of All Categories",F$5="All Subcategories")),SUMIF('Sarasota-Sumter'!$G7:$G14,"="&amp;F$4,INDEX('Sarasota-Sumter'!$H7:$S14,,MATCH(F$6,'Sarasota-Sumter'!$H6:$S6,0))),""))))))),0)</f>
        <v>100214</v>
      </c>
      <c r="G61" s="31">
        <f>IFERROR(IF(OR(G$4="",G$5="",G$6=""),"",IF(OR(AND(G$4="Total of All Categories",G$5="Total"),AND( G$4&lt;&gt;"Total of All Categories",G$5="All Subcategories")),"",IF(AND(G$4="Total of All Categories",G$5="All Subcategories",G$6="All Types of Revenue"),'Sarasota-Sumter'!$S14,IF(AND(COUNTIF('Dropdown Selections'!$C:$C,"="&amp;G$4)=1,G$4&lt;&gt;"OTHER",G$5="Total"),INDEX('Sarasota-Sumter'!$H7:$S14,MATCH(G$4,'Sarasota-Sumter'!$G7:$G14,0),MATCH(G$6,'Sarasota-Sumter'!$H6:$S6,0)),IF(AND(COUNTIF('Dropdown Selections'!$C:$C,"="&amp;G$4)=1,G$4="OTHER",G$5="Total"),INDEX('Sarasota-Sumter'!$H7:$S14,MATCH("331900 - Federal Grant - Other",'Sarasota-Sumter'!$C7:$C14,0),MATCH(G$6,'Sarasota-Sumter'!$H6:$S6,0)),IF(AND(COUNTIF('Dropdown Selections'!$C:$C,"="&amp;G$4)&gt;1,OR(G$5&lt;&gt;"Total", G$5&lt;&gt;"All Subcategories"),G$4=INDEX('Dropdown Selections'!$C:$D,MATCH(G$5,'Dropdown Selections'!$D:$D,0),1)),INDEX('Sarasota-Sumter'!$H7:$S14,MATCH("*"&amp;G$5&amp;"*",'Sarasota-Sumter'!$C7:$C14,0),MATCH(G$6,'Sarasota-Sumter'!$H6:$S6,0)),IF(OR(AND(COUNTIF('Dropdown Selections'!$C:$C,"="&amp;G$4)&gt;1,G$5="Total"),AND(G$4="Total of All Categories",G$5="All Subcategories")),SUMIF('Sarasota-Sumter'!$G7:$G14,"="&amp;G$4,INDEX('Sarasota-Sumter'!$H7:$S14,,MATCH(G$6,'Sarasota-Sumter'!$H6:$S6,0))),""))))))),0)</f>
        <v>3169478</v>
      </c>
      <c r="H61" s="31">
        <f>IFERROR(IF(OR(H$4="",H$5="",H$6=""),"",IF(OR(AND(H$4="Total of All Categories",H$5="Total"),AND( H$4&lt;&gt;"Total of All Categories",H$5="All Subcategories")),"",IF(AND(H$4="Total of All Categories",H$5="All Subcategories",H$6="All Types of Revenue"),'Sarasota-Sumter'!$S14,IF(AND(COUNTIF('Dropdown Selections'!$C:$C,"="&amp;H$4)=1,H$4&lt;&gt;"OTHER",H$5="Total"),INDEX('Sarasota-Sumter'!$H7:$S14,MATCH(H$4,'Sarasota-Sumter'!$G7:$G14,0),MATCH(H$6,'Sarasota-Sumter'!$H6:$S6,0)),IF(AND(COUNTIF('Dropdown Selections'!$C:$C,"="&amp;H$4)=1,H$4="OTHER",H$5="Total"),INDEX('Sarasota-Sumter'!$H7:$S14,MATCH("331900 - Federal Grant - Other",'Sarasota-Sumter'!$C7:$C14,0),MATCH(H$6,'Sarasota-Sumter'!$H6:$S6,0)),IF(AND(COUNTIF('Dropdown Selections'!$C:$C,"="&amp;H$4)&gt;1,OR(H$5&lt;&gt;"Total", H$5&lt;&gt;"All Subcategories"),H$4=INDEX('Dropdown Selections'!$C:$D,MATCH(H$5,'Dropdown Selections'!$D:$D,0),1)),INDEX('Sarasota-Sumter'!$H7:$S14,MATCH("*"&amp;H$5&amp;"*",'Sarasota-Sumter'!$C7:$C14,0),MATCH(H$6,'Sarasota-Sumter'!$H6:$S6,0)),IF(OR(AND(COUNTIF('Dropdown Selections'!$C:$C,"="&amp;H$4)&gt;1,H$5="Total"),AND(H$4="Total of All Categories",H$5="All Subcategories")),SUMIF('Sarasota-Sumter'!$G7:$G14,"="&amp;H$4,INDEX('Sarasota-Sumter'!$H7:$S14,,MATCH(H$6,'Sarasota-Sumter'!$H6:$S6,0))),""))))))),0)</f>
        <v>132135</v>
      </c>
      <c r="I61" s="31">
        <f>IFERROR(IF(OR(I$4="",I$5="",I$6=""),"",IF(OR(AND(I$4="Total of All Categories",I$5="Total"),AND( I$4&lt;&gt;"Total of All Categories",I$5="All Subcategories")),"",IF(AND(I$4="Total of All Categories",I$5="All Subcategories",I$6="All Types of Revenue"),'Sarasota-Sumter'!$S14,IF(AND(COUNTIF('Dropdown Selections'!$C:$C,"="&amp;I$4)=1,I$4&lt;&gt;"OTHER",I$5="Total"),INDEX('Sarasota-Sumter'!$H7:$S14,MATCH(I$4,'Sarasota-Sumter'!$G7:$G14,0),MATCH(I$6,'Sarasota-Sumter'!$H6:$S6,0)),IF(AND(COUNTIF('Dropdown Selections'!$C:$C,"="&amp;I$4)=1,I$4="OTHER",I$5="Total"),INDEX('Sarasota-Sumter'!$H7:$S14,MATCH("331900 - Federal Grant - Other",'Sarasota-Sumter'!$C7:$C14,0),MATCH(I$6,'Sarasota-Sumter'!$H6:$S6,0)),IF(AND(COUNTIF('Dropdown Selections'!$C:$C,"="&amp;I$4)&gt;1,OR(I$5&lt;&gt;"Total", I$5&lt;&gt;"All Subcategories"),I$4=INDEX('Dropdown Selections'!$C:$D,MATCH(I$5,'Dropdown Selections'!$D:$D,0),1)),INDEX('Sarasota-Sumter'!$H7:$S14,MATCH("*"&amp;I$5&amp;"*",'Sarasota-Sumter'!$C7:$C14,0),MATCH(I$6,'Sarasota-Sumter'!$H6:$S6,0)),IF(OR(AND(COUNTIF('Dropdown Selections'!$C:$C,"="&amp;I$4)&gt;1,I$5="Total"),AND(I$4="Total of All Categories",I$5="All Subcategories")),SUMIF('Sarasota-Sumter'!$G7:$G14,"="&amp;I$4,INDEX('Sarasota-Sumter'!$H7:$S14,,MATCH(I$6,'Sarasota-Sumter'!$H6:$S6,0))),""))))))),0)</f>
        <v>2767286</v>
      </c>
      <c r="J61" s="31">
        <f>IFERROR(IF(OR(J$4="",J$5="",J$6=""),"",IF(OR(AND(J$4="Total of All Categories",J$5="Total"),AND( J$4&lt;&gt;"Total of All Categories",J$5="All Subcategories")),"",IF(AND(J$4="Total of All Categories",J$5="All Subcategories",J$6="All Types of Revenue"),'Sarasota-Sumter'!$S14,IF(AND(COUNTIF('Dropdown Selections'!$C:$C,"="&amp;J$4)=1,J$4&lt;&gt;"OTHER",J$5="Total"),INDEX('Sarasota-Sumter'!$H7:$S14,MATCH(J$4,'Sarasota-Sumter'!$G7:$G14,0),MATCH(J$6,'Sarasota-Sumter'!$H6:$S6,0)),IF(AND(COUNTIF('Dropdown Selections'!$C:$C,"="&amp;J$4)=1,J$4="OTHER",J$5="Total"),INDEX('Sarasota-Sumter'!$H7:$S14,MATCH("331900 - Federal Grant - Other",'Sarasota-Sumter'!$C7:$C14,0),MATCH(J$6,'Sarasota-Sumter'!$H6:$S6,0)),IF(AND(COUNTIF('Dropdown Selections'!$C:$C,"="&amp;J$4)&gt;1,OR(J$5&lt;&gt;"Total", J$5&lt;&gt;"All Subcategories"),J$4=INDEX('Dropdown Selections'!$C:$D,MATCH(J$5,'Dropdown Selections'!$D:$D,0),1)),INDEX('Sarasota-Sumter'!$H7:$S14,MATCH("*"&amp;J$5&amp;"*",'Sarasota-Sumter'!$C7:$C14,0),MATCH(J$6,'Sarasota-Sumter'!$H6:$S6,0)),IF(OR(AND(COUNTIF('Dropdown Selections'!$C:$C,"="&amp;J$4)&gt;1,J$5="Total"),AND(J$4="Total of All Categories",J$5="All Subcategories")),SUMIF('Sarasota-Sumter'!$G7:$G14,"="&amp;J$4,INDEX('Sarasota-Sumter'!$H7:$S14,,MATCH(J$6,'Sarasota-Sumter'!$H6:$S6,0))),""))))))),0)</f>
        <v>0</v>
      </c>
      <c r="K61" s="31">
        <f>IFERROR(IF(OR(K$4="",K$5="",K$6=""),"",IF(OR(AND(K$4="Total of All Categories",K$5="Total"),AND( K$4&lt;&gt;"Total of All Categories",K$5="All Subcategories")),"",IF(AND(K$4="Total of All Categories",K$5="All Subcategories",K$6="All Types of Revenue"),'Sarasota-Sumter'!$S14,IF(AND(COUNTIF('Dropdown Selections'!$C:$C,"="&amp;K$4)=1,K$4&lt;&gt;"OTHER",K$5="Total"),INDEX('Sarasota-Sumter'!$H7:$S14,MATCH(K$4,'Sarasota-Sumter'!$G7:$G14,0),MATCH(K$6,'Sarasota-Sumter'!$H6:$S6,0)),IF(AND(COUNTIF('Dropdown Selections'!$C:$C,"="&amp;K$4)=1,K$4="OTHER",K$5="Total"),INDEX('Sarasota-Sumter'!$H7:$S14,MATCH("331900 - Federal Grant - Other",'Sarasota-Sumter'!$C7:$C14,0),MATCH(K$6,'Sarasota-Sumter'!$H6:$S6,0)),IF(AND(COUNTIF('Dropdown Selections'!$C:$C,"="&amp;K$4)&gt;1,OR(K$5&lt;&gt;"Total", K$5&lt;&gt;"All Subcategories"),K$4=INDEX('Dropdown Selections'!$C:$D,MATCH(K$5,'Dropdown Selections'!$D:$D,0),1)),INDEX('Sarasota-Sumter'!$H7:$S14,MATCH("*"&amp;K$5&amp;"*",'Sarasota-Sumter'!$C7:$C14,0),MATCH(K$6,'Sarasota-Sumter'!$H6:$S6,0)),IF(OR(AND(COUNTIF('Dropdown Selections'!$C:$C,"="&amp;K$4)&gt;1,K$5="Total"),AND(K$4="Total of All Categories",K$5="All Subcategories")),SUMIF('Sarasota-Sumter'!$G7:$G14,"="&amp;K$4,INDEX('Sarasota-Sumter'!$H7:$S14,,MATCH(K$6,'Sarasota-Sumter'!$H6:$S6,0))),""))))))),0)</f>
        <v>0</v>
      </c>
      <c r="L61" s="31">
        <f>IFERROR(IF(OR(L$4="",L$5="",L$6=""),"",IF(OR(AND(L$4="Total of All Categories",L$5="Total"),AND( L$4&lt;&gt;"Total of All Categories",L$5="All Subcategories")),"",IF(AND(L$4="Total of All Categories",L$5="All Subcategories",L$6="All Types of Revenue"),'Sarasota-Sumter'!$S14,IF(AND(COUNTIF('Dropdown Selections'!$C:$C,"="&amp;L$4)=1,L$4&lt;&gt;"OTHER",L$5="Total"),INDEX('Sarasota-Sumter'!$H7:$S14,MATCH(L$4,'Sarasota-Sumter'!$G7:$G14,0),MATCH(L$6,'Sarasota-Sumter'!$H6:$S6,0)),IF(AND(COUNTIF('Dropdown Selections'!$C:$C,"="&amp;L$4)=1,L$4="OTHER",L$5="Total"),INDEX('Sarasota-Sumter'!$H7:$S14,MATCH("331900 - Federal Grant - Other",'Sarasota-Sumter'!$C7:$C14,0),MATCH(L$6,'Sarasota-Sumter'!$H6:$S6,0)),IF(AND(COUNTIF('Dropdown Selections'!$C:$C,"="&amp;L$4)&gt;1,OR(L$5&lt;&gt;"Total", L$5&lt;&gt;"All Subcategories"),L$4=INDEX('Dropdown Selections'!$C:$D,MATCH(L$5,'Dropdown Selections'!$D:$D,0),1)),INDEX('Sarasota-Sumter'!$H7:$S14,MATCH("*"&amp;L$5&amp;"*",'Sarasota-Sumter'!$C7:$C14,0),MATCH(L$6,'Sarasota-Sumter'!$H6:$S6,0)),IF(OR(AND(COUNTIF('Dropdown Selections'!$C:$C,"="&amp;L$4)&gt;1,L$5="Total"),AND(L$4="Total of All Categories",L$5="All Subcategories")),SUMIF('Sarasota-Sumter'!$G7:$G14,"="&amp;L$4,INDEX('Sarasota-Sumter'!$H7:$S14,,MATCH(L$6,'Sarasota-Sumter'!$H6:$S6,0))),""))))))),0)</f>
        <v>0</v>
      </c>
    </row>
    <row r="62" spans="2:12" s="29" customFormat="1" ht="15.75" x14ac:dyDescent="0.25">
      <c r="B62" s="32" t="s">
        <v>161</v>
      </c>
      <c r="C62" s="31">
        <f>IFERROR(IF(OR(C$4="",C$5="",C$6=""),"",IF(OR(AND(C$4="Total of All Categories",C$5="Total"),AND( C$4&lt;&gt;"Total of All Categories",C$5="All Subcategories")),"",IF(AND(C$4="Total of All Categories",C$5="All Subcategories",C$6="All Types of Revenue"),'Sarasota-Sumter'!$S25,IF(AND(COUNTIF('Dropdown Selections'!$C:$C,"="&amp;C$4)=1,C$4&lt;&gt;"OTHER",C$5="Total"),INDEX('Sarasota-Sumter'!$H17:$S25,MATCH(C$4,'Sarasota-Sumter'!$G17:$G25,0),MATCH(C$6,'Sarasota-Sumter'!$H16:$S16,0)),IF(AND(COUNTIF('Dropdown Selections'!$C:$C,"="&amp;C$4)=1,C$4="OTHER",C$5="Total"),INDEX('Sarasota-Sumter'!$H17:$S25,MATCH("331900 - Federal Grant - Other",'Sarasota-Sumter'!$C17:$C25,0),MATCH(C$6,'Sarasota-Sumter'!$H16:$S16,0)),IF(AND(COUNTIF('Dropdown Selections'!$C:$C,"="&amp;C$4)&gt;1,OR(C$5&lt;&gt;"Total", C$5&lt;&gt;"All Subcategories"),C$4=INDEX('Dropdown Selections'!$C:$D,MATCH(C$5,'Dropdown Selections'!$D:$D,0),1)),INDEX('Sarasota-Sumter'!$H17:$S25,MATCH("*"&amp;C$5&amp;"*",'Sarasota-Sumter'!$C17:$C25,0),MATCH(C$6,'Sarasota-Sumter'!$H16:$S16,0)),IF(OR(AND(COUNTIF('Dropdown Selections'!$C:$C,"="&amp;C$4)&gt;1,C$5="Total"),AND(C$4="Total of All Categories",C$5="All Subcategories")),SUMIF('Sarasota-Sumter'!$G17:$G25,"="&amp;C$4,INDEX('Sarasota-Sumter'!$H17:$S25,,MATCH(C$6,'Sarasota-Sumter'!$H16:$S16,0))),""))))))),0)</f>
        <v>5765351</v>
      </c>
      <c r="D62" s="31">
        <f>IFERROR(IF(OR(D$4="",D$5="",D$6=""),"",IF(OR(AND(D$4="Total of All Categories",D$5="Total"),AND( D$4&lt;&gt;"Total of All Categories",D$5="All Subcategories")),"",IF(AND(D$4="Total of All Categories",D$5="All Subcategories",D$6="All Types of Revenue"),'Sarasota-Sumter'!$S25,IF(AND(COUNTIF('Dropdown Selections'!$C:$C,"="&amp;D$4)=1,D$4&lt;&gt;"OTHER",D$5="Total"),INDEX('Sarasota-Sumter'!$H17:$S25,MATCH(D$4,'Sarasota-Sumter'!$G17:$G25,0),MATCH(D$6,'Sarasota-Sumter'!$H16:$S16,0)),IF(AND(COUNTIF('Dropdown Selections'!$C:$C,"="&amp;D$4)=1,D$4="OTHER",D$5="Total"),INDEX('Sarasota-Sumter'!$H17:$S25,MATCH("331900 - Federal Grant - Other",'Sarasota-Sumter'!$C17:$C25,0),MATCH(D$6,'Sarasota-Sumter'!$H16:$S16,0)),IF(AND(COUNTIF('Dropdown Selections'!$C:$C,"="&amp;D$4)&gt;1,OR(D$5&lt;&gt;"Total", D$5&lt;&gt;"All Subcategories"),D$4=INDEX('Dropdown Selections'!$C:$D,MATCH(D$5,'Dropdown Selections'!$D:$D,0),1)),INDEX('Sarasota-Sumter'!$H17:$S25,MATCH("*"&amp;D$5&amp;"*",'Sarasota-Sumter'!$C17:$C25,0),MATCH(D$6,'Sarasota-Sumter'!$H16:$S16,0)),IF(OR(AND(COUNTIF('Dropdown Selections'!$C:$C,"="&amp;D$4)&gt;1,D$5="Total"),AND(D$4="Total of All Categories",D$5="All Subcategories")),SUMIF('Sarasota-Sumter'!$G17:$G25,"="&amp;D$4,INDEX('Sarasota-Sumter'!$H17:$S25,,MATCH(D$6,'Sarasota-Sumter'!$H16:$S16,0))),""))))))),0)</f>
        <v>559059</v>
      </c>
      <c r="E62" s="31">
        <f>IFERROR(IF(OR(E$4="",E$5="",E$6=""),"",IF(OR(AND(E$4="Total of All Categories",E$5="Total"),AND( E$4&lt;&gt;"Total of All Categories",E$5="All Subcategories")),"",IF(AND(E$4="Total of All Categories",E$5="All Subcategories",E$6="All Types of Revenue"),'Sarasota-Sumter'!$S25,IF(AND(COUNTIF('Dropdown Selections'!$C:$C,"="&amp;E$4)=1,E$4&lt;&gt;"OTHER",E$5="Total"),INDEX('Sarasota-Sumter'!$H17:$S25,MATCH(E$4,'Sarasota-Sumter'!$G17:$G25,0),MATCH(E$6,'Sarasota-Sumter'!$H16:$S16,0)),IF(AND(COUNTIF('Dropdown Selections'!$C:$C,"="&amp;E$4)=1,E$4="OTHER",E$5="Total"),INDEX('Sarasota-Sumter'!$H17:$S25,MATCH("331900 - Federal Grant - Other",'Sarasota-Sumter'!$C17:$C25,0),MATCH(E$6,'Sarasota-Sumter'!$H16:$S16,0)),IF(AND(COUNTIF('Dropdown Selections'!$C:$C,"="&amp;E$4)&gt;1,OR(E$5&lt;&gt;"Total", E$5&lt;&gt;"All Subcategories"),E$4=INDEX('Dropdown Selections'!$C:$D,MATCH(E$5,'Dropdown Selections'!$D:$D,0),1)),INDEX('Sarasota-Sumter'!$H17:$S25,MATCH("*"&amp;E$5&amp;"*",'Sarasota-Sumter'!$C17:$C25,0),MATCH(E$6,'Sarasota-Sumter'!$H16:$S16,0)),IF(OR(AND(COUNTIF('Dropdown Selections'!$C:$C,"="&amp;E$4)&gt;1,E$5="Total"),AND(E$4="Total of All Categories",E$5="All Subcategories")),SUMIF('Sarasota-Sumter'!$G17:$G25,"="&amp;E$4,INDEX('Sarasota-Sumter'!$H17:$S25,,MATCH(E$6,'Sarasota-Sumter'!$H16:$S16,0))),""))))))),0)</f>
        <v>279173</v>
      </c>
      <c r="F62" s="31">
        <f>IFERROR(IF(OR(F$4="",F$5="",F$6=""),"",IF(OR(AND(F$4="Total of All Categories",F$5="Total"),AND( F$4&lt;&gt;"Total of All Categories",F$5="All Subcategories")),"",IF(AND(F$4="Total of All Categories",F$5="All Subcategories",F$6="All Types of Revenue"),'Sarasota-Sumter'!$S25,IF(AND(COUNTIF('Dropdown Selections'!$C:$C,"="&amp;F$4)=1,F$4&lt;&gt;"OTHER",F$5="Total"),INDEX('Sarasota-Sumter'!$H17:$S25,MATCH(F$4,'Sarasota-Sumter'!$G17:$G25,0),MATCH(F$6,'Sarasota-Sumter'!$H16:$S16,0)),IF(AND(COUNTIF('Dropdown Selections'!$C:$C,"="&amp;F$4)=1,F$4="OTHER",F$5="Total"),INDEX('Sarasota-Sumter'!$H17:$S25,MATCH("331900 - Federal Grant - Other",'Sarasota-Sumter'!$C17:$C25,0),MATCH(F$6,'Sarasota-Sumter'!$H16:$S16,0)),IF(AND(COUNTIF('Dropdown Selections'!$C:$C,"="&amp;F$4)&gt;1,OR(F$5&lt;&gt;"Total", F$5&lt;&gt;"All Subcategories"),F$4=INDEX('Dropdown Selections'!$C:$D,MATCH(F$5,'Dropdown Selections'!$D:$D,0),1)),INDEX('Sarasota-Sumter'!$H17:$S25,MATCH("*"&amp;F$5&amp;"*",'Sarasota-Sumter'!$C17:$C25,0),MATCH(F$6,'Sarasota-Sumter'!$H16:$S16,0)),IF(OR(AND(COUNTIF('Dropdown Selections'!$C:$C,"="&amp;F$4)&gt;1,F$5="Total"),AND(F$4="Total of All Categories",F$5="All Subcategories")),SUMIF('Sarasota-Sumter'!$G17:$G25,"="&amp;F$4,INDEX('Sarasota-Sumter'!$H17:$S25,,MATCH(F$6,'Sarasota-Sumter'!$H16:$S16,0))),""))))))),0)</f>
        <v>642761</v>
      </c>
      <c r="G62" s="31">
        <f>IFERROR(IF(OR(G$4="",G$5="",G$6=""),"",IF(OR(AND(G$4="Total of All Categories",G$5="Total"),AND( G$4&lt;&gt;"Total of All Categories",G$5="All Subcategories")),"",IF(AND(G$4="Total of All Categories",G$5="All Subcategories",G$6="All Types of Revenue"),'Sarasota-Sumter'!$S25,IF(AND(COUNTIF('Dropdown Selections'!$C:$C,"="&amp;G$4)=1,G$4&lt;&gt;"OTHER",G$5="Total"),INDEX('Sarasota-Sumter'!$H17:$S25,MATCH(G$4,'Sarasota-Sumter'!$G17:$G25,0),MATCH(G$6,'Sarasota-Sumter'!$H16:$S16,0)),IF(AND(COUNTIF('Dropdown Selections'!$C:$C,"="&amp;G$4)=1,G$4="OTHER",G$5="Total"),INDEX('Sarasota-Sumter'!$H17:$S25,MATCH("331900 - Federal Grant - Other",'Sarasota-Sumter'!$C17:$C25,0),MATCH(G$6,'Sarasota-Sumter'!$H16:$S16,0)),IF(AND(COUNTIF('Dropdown Selections'!$C:$C,"="&amp;G$4)&gt;1,OR(G$5&lt;&gt;"Total", G$5&lt;&gt;"All Subcategories"),G$4=INDEX('Dropdown Selections'!$C:$D,MATCH(G$5,'Dropdown Selections'!$D:$D,0),1)),INDEX('Sarasota-Sumter'!$H17:$S25,MATCH("*"&amp;G$5&amp;"*",'Sarasota-Sumter'!$C17:$C25,0),MATCH(G$6,'Sarasota-Sumter'!$H16:$S16,0)),IF(OR(AND(COUNTIF('Dropdown Selections'!$C:$C,"="&amp;G$4)&gt;1,G$5="Total"),AND(G$4="Total of All Categories",G$5="All Subcategories")),SUMIF('Sarasota-Sumter'!$G17:$G25,"="&amp;G$4,INDEX('Sarasota-Sumter'!$H17:$S25,,MATCH(G$6,'Sarasota-Sumter'!$H16:$S16,0))),""))))))),0)</f>
        <v>1997584</v>
      </c>
      <c r="H62" s="31">
        <f>IFERROR(IF(OR(H$4="",H$5="",H$6=""),"",IF(OR(AND(H$4="Total of All Categories",H$5="Total"),AND( H$4&lt;&gt;"Total of All Categories",H$5="All Subcategories")),"",IF(AND(H$4="Total of All Categories",H$5="All Subcategories",H$6="All Types of Revenue"),'Sarasota-Sumter'!$S25,IF(AND(COUNTIF('Dropdown Selections'!$C:$C,"="&amp;H$4)=1,H$4&lt;&gt;"OTHER",H$5="Total"),INDEX('Sarasota-Sumter'!$H17:$S25,MATCH(H$4,'Sarasota-Sumter'!$G17:$G25,0),MATCH(H$6,'Sarasota-Sumter'!$H16:$S16,0)),IF(AND(COUNTIF('Dropdown Selections'!$C:$C,"="&amp;H$4)=1,H$4="OTHER",H$5="Total"),INDEX('Sarasota-Sumter'!$H17:$S25,MATCH("331900 - Federal Grant - Other",'Sarasota-Sumter'!$C17:$C25,0),MATCH(H$6,'Sarasota-Sumter'!$H16:$S16,0)),IF(AND(COUNTIF('Dropdown Selections'!$C:$C,"="&amp;H$4)&gt;1,OR(H$5&lt;&gt;"Total", H$5&lt;&gt;"All Subcategories"),H$4=INDEX('Dropdown Selections'!$C:$D,MATCH(H$5,'Dropdown Selections'!$D:$D,0),1)),INDEX('Sarasota-Sumter'!$H17:$S25,MATCH("*"&amp;H$5&amp;"*",'Sarasota-Sumter'!$C17:$C25,0),MATCH(H$6,'Sarasota-Sumter'!$H16:$S16,0)),IF(OR(AND(COUNTIF('Dropdown Selections'!$C:$C,"="&amp;H$4)&gt;1,H$5="Total"),AND(H$4="Total of All Categories",H$5="All Subcategories")),SUMIF('Sarasota-Sumter'!$G17:$G25,"="&amp;H$4,INDEX('Sarasota-Sumter'!$H17:$S25,,MATCH(H$6,'Sarasota-Sumter'!$H16:$S16,0))),""))))))),0)</f>
        <v>1558462</v>
      </c>
      <c r="I62" s="31">
        <f>IFERROR(IF(OR(I$4="",I$5="",I$6=""),"",IF(OR(AND(I$4="Total of All Categories",I$5="Total"),AND( I$4&lt;&gt;"Total of All Categories",I$5="All Subcategories")),"",IF(AND(I$4="Total of All Categories",I$5="All Subcategories",I$6="All Types of Revenue"),'Sarasota-Sumter'!$S25,IF(AND(COUNTIF('Dropdown Selections'!$C:$C,"="&amp;I$4)=1,I$4&lt;&gt;"OTHER",I$5="Total"),INDEX('Sarasota-Sumter'!$H17:$S25,MATCH(I$4,'Sarasota-Sumter'!$G17:$G25,0),MATCH(I$6,'Sarasota-Sumter'!$H16:$S16,0)),IF(AND(COUNTIF('Dropdown Selections'!$C:$C,"="&amp;I$4)=1,I$4="OTHER",I$5="Total"),INDEX('Sarasota-Sumter'!$H17:$S25,MATCH("331900 - Federal Grant - Other",'Sarasota-Sumter'!$C17:$C25,0),MATCH(I$6,'Sarasota-Sumter'!$H16:$S16,0)),IF(AND(COUNTIF('Dropdown Selections'!$C:$C,"="&amp;I$4)&gt;1,OR(I$5&lt;&gt;"Total", I$5&lt;&gt;"All Subcategories"),I$4=INDEX('Dropdown Selections'!$C:$D,MATCH(I$5,'Dropdown Selections'!$D:$D,0),1)),INDEX('Sarasota-Sumter'!$H17:$S25,MATCH("*"&amp;I$5&amp;"*",'Sarasota-Sumter'!$C17:$C25,0),MATCH(I$6,'Sarasota-Sumter'!$H16:$S16,0)),IF(OR(AND(COUNTIF('Dropdown Selections'!$C:$C,"="&amp;I$4)&gt;1,I$5="Total"),AND(I$4="Total of All Categories",I$5="All Subcategories")),SUMIF('Sarasota-Sumter'!$G17:$G25,"="&amp;I$4,INDEX('Sarasota-Sumter'!$H17:$S25,,MATCH(I$6,'Sarasota-Sumter'!$H16:$S16,0))),""))))))),0)</f>
        <v>728312</v>
      </c>
      <c r="J62" s="31">
        <f>IFERROR(IF(OR(J$4="",J$5="",J$6=""),"",IF(OR(AND(J$4="Total of All Categories",J$5="Total"),AND( J$4&lt;&gt;"Total of All Categories",J$5="All Subcategories")),"",IF(AND(J$4="Total of All Categories",J$5="All Subcategories",J$6="All Types of Revenue"),'Sarasota-Sumter'!$S25,IF(AND(COUNTIF('Dropdown Selections'!$C:$C,"="&amp;J$4)=1,J$4&lt;&gt;"OTHER",J$5="Total"),INDEX('Sarasota-Sumter'!$H17:$S25,MATCH(J$4,'Sarasota-Sumter'!$G17:$G25,0),MATCH(J$6,'Sarasota-Sumter'!$H16:$S16,0)),IF(AND(COUNTIF('Dropdown Selections'!$C:$C,"="&amp;J$4)=1,J$4="OTHER",J$5="Total"),INDEX('Sarasota-Sumter'!$H17:$S25,MATCH("331900 - Federal Grant - Other",'Sarasota-Sumter'!$C17:$C25,0),MATCH(J$6,'Sarasota-Sumter'!$H16:$S16,0)),IF(AND(COUNTIF('Dropdown Selections'!$C:$C,"="&amp;J$4)&gt;1,OR(J$5&lt;&gt;"Total", J$5&lt;&gt;"All Subcategories"),J$4=INDEX('Dropdown Selections'!$C:$D,MATCH(J$5,'Dropdown Selections'!$D:$D,0),1)),INDEX('Sarasota-Sumter'!$H17:$S25,MATCH("*"&amp;J$5&amp;"*",'Sarasota-Sumter'!$C17:$C25,0),MATCH(J$6,'Sarasota-Sumter'!$H16:$S16,0)),IF(OR(AND(COUNTIF('Dropdown Selections'!$C:$C,"="&amp;J$4)&gt;1,J$5="Total"),AND(J$4="Total of All Categories",J$5="All Subcategories")),SUMIF('Sarasota-Sumter'!$G17:$G25,"="&amp;J$4,INDEX('Sarasota-Sumter'!$H17:$S25,,MATCH(J$6,'Sarasota-Sumter'!$H16:$S16,0))),""))))))),0)</f>
        <v>0</v>
      </c>
      <c r="K62" s="31">
        <f>IFERROR(IF(OR(K$4="",K$5="",K$6=""),"",IF(OR(AND(K$4="Total of All Categories",K$5="Total"),AND( K$4&lt;&gt;"Total of All Categories",K$5="All Subcategories")),"",IF(AND(K$4="Total of All Categories",K$5="All Subcategories",K$6="All Types of Revenue"),'Sarasota-Sumter'!$S25,IF(AND(COUNTIF('Dropdown Selections'!$C:$C,"="&amp;K$4)=1,K$4&lt;&gt;"OTHER",K$5="Total"),INDEX('Sarasota-Sumter'!$H17:$S25,MATCH(K$4,'Sarasota-Sumter'!$G17:$G25,0),MATCH(K$6,'Sarasota-Sumter'!$H16:$S16,0)),IF(AND(COUNTIF('Dropdown Selections'!$C:$C,"="&amp;K$4)=1,K$4="OTHER",K$5="Total"),INDEX('Sarasota-Sumter'!$H17:$S25,MATCH("331900 - Federal Grant - Other",'Sarasota-Sumter'!$C17:$C25,0),MATCH(K$6,'Sarasota-Sumter'!$H16:$S16,0)),IF(AND(COUNTIF('Dropdown Selections'!$C:$C,"="&amp;K$4)&gt;1,OR(K$5&lt;&gt;"Total", K$5&lt;&gt;"All Subcategories"),K$4=INDEX('Dropdown Selections'!$C:$D,MATCH(K$5,'Dropdown Selections'!$D:$D,0),1)),INDEX('Sarasota-Sumter'!$H17:$S25,MATCH("*"&amp;K$5&amp;"*",'Sarasota-Sumter'!$C17:$C25,0),MATCH(K$6,'Sarasota-Sumter'!$H16:$S16,0)),IF(OR(AND(COUNTIF('Dropdown Selections'!$C:$C,"="&amp;K$4)&gt;1,K$5="Total"),AND(K$4="Total of All Categories",K$5="All Subcategories")),SUMIF('Sarasota-Sumter'!$G17:$G25,"="&amp;K$4,INDEX('Sarasota-Sumter'!$H17:$S25,,MATCH(K$6,'Sarasota-Sumter'!$H16:$S16,0))),""))))))),0)</f>
        <v>0</v>
      </c>
      <c r="L62" s="31">
        <f>IFERROR(IF(OR(L$4="",L$5="",L$6=""),"",IF(OR(AND(L$4="Total of All Categories",L$5="Total"),AND( L$4&lt;&gt;"Total of All Categories",L$5="All Subcategories")),"",IF(AND(L$4="Total of All Categories",L$5="All Subcategories",L$6="All Types of Revenue"),'Sarasota-Sumter'!$S25,IF(AND(COUNTIF('Dropdown Selections'!$C:$C,"="&amp;L$4)=1,L$4&lt;&gt;"OTHER",L$5="Total"),INDEX('Sarasota-Sumter'!$H17:$S25,MATCH(L$4,'Sarasota-Sumter'!$G17:$G25,0),MATCH(L$6,'Sarasota-Sumter'!$H16:$S16,0)),IF(AND(COUNTIF('Dropdown Selections'!$C:$C,"="&amp;L$4)=1,L$4="OTHER",L$5="Total"),INDEX('Sarasota-Sumter'!$H17:$S25,MATCH("331900 - Federal Grant - Other",'Sarasota-Sumter'!$C17:$C25,0),MATCH(L$6,'Sarasota-Sumter'!$H16:$S16,0)),IF(AND(COUNTIF('Dropdown Selections'!$C:$C,"="&amp;L$4)&gt;1,OR(L$5&lt;&gt;"Total", L$5&lt;&gt;"All Subcategories"),L$4=INDEX('Dropdown Selections'!$C:$D,MATCH(L$5,'Dropdown Selections'!$D:$D,0),1)),INDEX('Sarasota-Sumter'!$H17:$S25,MATCH("*"&amp;L$5&amp;"*",'Sarasota-Sumter'!$C17:$C25,0),MATCH(L$6,'Sarasota-Sumter'!$H16:$S16,0)),IF(OR(AND(COUNTIF('Dropdown Selections'!$C:$C,"="&amp;L$4)&gt;1,L$5="Total"),AND(L$4="Total of All Categories",L$5="All Subcategories")),SUMIF('Sarasota-Sumter'!$G17:$G25,"="&amp;L$4,INDEX('Sarasota-Sumter'!$H17:$S25,,MATCH(L$6,'Sarasota-Sumter'!$H16:$S16,0))),""))))))),0)</f>
        <v>0</v>
      </c>
    </row>
    <row r="63" spans="2:12" s="29" customFormat="1" ht="15.75" x14ac:dyDescent="0.25">
      <c r="B63" s="32" t="s">
        <v>162</v>
      </c>
      <c r="C63" s="31">
        <f>IFERROR(IF(OR(C$4="",C$5="",C$6=""),"",IF(OR(AND(C$4="Total of All Categories",C$5="Total"),AND( C$4&lt;&gt;"Total of All Categories",C$5="All Subcategories")),"",IF(AND(C$4="Total of All Categories",C$5="All Subcategories",C$6="All Types of Revenue"),'Pasco-Santa Rosa'!$S78,IF(AND(COUNTIF('Dropdown Selections'!$C:$C,"="&amp;C$4)=1,C$4&lt;&gt;"OTHER",C$5="Total"),INDEX('Pasco-Santa Rosa'!$H66:$S78,MATCH(C$4,'Pasco-Santa Rosa'!$G66:$G78,0),MATCH(C$6,'Pasco-Santa Rosa'!$H65:$S65,0)),IF(AND(COUNTIF('Dropdown Selections'!$C:$C,"="&amp;C$4)=1,C$4="OTHER",C$5="Total"),INDEX('Pasco-Santa Rosa'!$H66:$S78,MATCH("331900 - Federal Grant - Other",'Pasco-Santa Rosa'!$C66:$C78,0),MATCH(C$6,'Pasco-Santa Rosa'!$H65:$S65,0)),IF(AND(COUNTIF('Dropdown Selections'!$C:$C,"="&amp;C$4)&gt;1,OR(C$5&lt;&gt;"Total", C$5&lt;&gt;"All Subcategories"),C$4=INDEX('Dropdown Selections'!$C:$D,MATCH(C$5,'Dropdown Selections'!$D:$D,0),1)),INDEX('Pasco-Santa Rosa'!$H66:$S78,MATCH("*"&amp;C$5&amp;"*",'Pasco-Santa Rosa'!$C66:$C78,0),MATCH(C$6,'Pasco-Santa Rosa'!$H65:$S65,0)),IF(OR(AND(COUNTIF('Dropdown Selections'!$C:$C,"="&amp;C$4)&gt;1,C$5="Total"),AND(C$4="Total of All Categories",C$5="All Subcategories")),SUMIF('Pasco-Santa Rosa'!$G66:$G78,"="&amp;C$4,INDEX('Pasco-Santa Rosa'!$H66:$S78,,MATCH(C$6,'Pasco-Santa Rosa'!$H65:$S65,0))),""))))))),0)</f>
        <v>5790870</v>
      </c>
      <c r="D63" s="31">
        <f>IFERROR(IF(OR(D$4="",D$5="",D$6=""),"",IF(OR(AND(D$4="Total of All Categories",D$5="Total"),AND( D$4&lt;&gt;"Total of All Categories",D$5="All Subcategories")),"",IF(AND(D$4="Total of All Categories",D$5="All Subcategories",D$6="All Types of Revenue"),'Pasco-Santa Rosa'!$S78,IF(AND(COUNTIF('Dropdown Selections'!$C:$C,"="&amp;D$4)=1,D$4&lt;&gt;"OTHER",D$5="Total"),INDEX('Pasco-Santa Rosa'!$H66:$S78,MATCH(D$4,'Pasco-Santa Rosa'!$G66:$G78,0),MATCH(D$6,'Pasco-Santa Rosa'!$H65:$S65,0)),IF(AND(COUNTIF('Dropdown Selections'!$C:$C,"="&amp;D$4)=1,D$4="OTHER",D$5="Total"),INDEX('Pasco-Santa Rosa'!$H66:$S78,MATCH("331900 - Federal Grant - Other",'Pasco-Santa Rosa'!$C66:$C78,0),MATCH(D$6,'Pasco-Santa Rosa'!$H65:$S65,0)),IF(AND(COUNTIF('Dropdown Selections'!$C:$C,"="&amp;D$4)&gt;1,OR(D$5&lt;&gt;"Total", D$5&lt;&gt;"All Subcategories"),D$4=INDEX('Dropdown Selections'!$C:$D,MATCH(D$5,'Dropdown Selections'!$D:$D,0),1)),INDEX('Pasco-Santa Rosa'!$H66:$S78,MATCH("*"&amp;D$5&amp;"*",'Pasco-Santa Rosa'!$C66:$C78,0),MATCH(D$6,'Pasco-Santa Rosa'!$H65:$S65,0)),IF(OR(AND(COUNTIF('Dropdown Selections'!$C:$C,"="&amp;D$4)&gt;1,D$5="Total"),AND(D$4="Total of All Categories",D$5="All Subcategories")),SUMIF('Pasco-Santa Rosa'!$G66:$G78,"="&amp;D$4,INDEX('Pasco-Santa Rosa'!$H66:$S78,,MATCH(D$6,'Pasco-Santa Rosa'!$H65:$S65,0))),""))))))),0)</f>
        <v>0</v>
      </c>
      <c r="E63" s="31">
        <f>IFERROR(IF(OR(E$4="",E$5="",E$6=""),"",IF(OR(AND(E$4="Total of All Categories",E$5="Total"),AND( E$4&lt;&gt;"Total of All Categories",E$5="All Subcategories")),"",IF(AND(E$4="Total of All Categories",E$5="All Subcategories",E$6="All Types of Revenue"),'Pasco-Santa Rosa'!$S78,IF(AND(COUNTIF('Dropdown Selections'!$C:$C,"="&amp;E$4)=1,E$4&lt;&gt;"OTHER",E$5="Total"),INDEX('Pasco-Santa Rosa'!$H66:$S78,MATCH(E$4,'Pasco-Santa Rosa'!$G66:$G78,0),MATCH(E$6,'Pasco-Santa Rosa'!$H65:$S65,0)),IF(AND(COUNTIF('Dropdown Selections'!$C:$C,"="&amp;E$4)=1,E$4="OTHER",E$5="Total"),INDEX('Pasco-Santa Rosa'!$H66:$S78,MATCH("331900 - Federal Grant - Other",'Pasco-Santa Rosa'!$C66:$C78,0),MATCH(E$6,'Pasco-Santa Rosa'!$H65:$S65,0)),IF(AND(COUNTIF('Dropdown Selections'!$C:$C,"="&amp;E$4)&gt;1,OR(E$5&lt;&gt;"Total", E$5&lt;&gt;"All Subcategories"),E$4=INDEX('Dropdown Selections'!$C:$D,MATCH(E$5,'Dropdown Selections'!$D:$D,0),1)),INDEX('Pasco-Santa Rosa'!$H66:$S78,MATCH("*"&amp;E$5&amp;"*",'Pasco-Santa Rosa'!$C66:$C78,0),MATCH(E$6,'Pasco-Santa Rosa'!$H65:$S65,0)),IF(OR(AND(COUNTIF('Dropdown Selections'!$C:$C,"="&amp;E$4)&gt;1,E$5="Total"),AND(E$4="Total of All Categories",E$5="All Subcategories")),SUMIF('Pasco-Santa Rosa'!$G66:$G78,"="&amp;E$4,INDEX('Pasco-Santa Rosa'!$H66:$S78,,MATCH(E$6,'Pasco-Santa Rosa'!$H65:$S65,0))),""))))))),0)</f>
        <v>1216766</v>
      </c>
      <c r="F63" s="31">
        <f>IFERROR(IF(OR(F$4="",F$5="",F$6=""),"",IF(OR(AND(F$4="Total of All Categories",F$5="Total"),AND( F$4&lt;&gt;"Total of All Categories",F$5="All Subcategories")),"",IF(AND(F$4="Total of All Categories",F$5="All Subcategories",F$6="All Types of Revenue"),'Pasco-Santa Rosa'!$S78,IF(AND(COUNTIF('Dropdown Selections'!$C:$C,"="&amp;F$4)=1,F$4&lt;&gt;"OTHER",F$5="Total"),INDEX('Pasco-Santa Rosa'!$H66:$S78,MATCH(F$4,'Pasco-Santa Rosa'!$G66:$G78,0),MATCH(F$6,'Pasco-Santa Rosa'!$H65:$S65,0)),IF(AND(COUNTIF('Dropdown Selections'!$C:$C,"="&amp;F$4)=1,F$4="OTHER",F$5="Total"),INDEX('Pasco-Santa Rosa'!$H66:$S78,MATCH("331900 - Federal Grant - Other",'Pasco-Santa Rosa'!$C66:$C78,0),MATCH(F$6,'Pasco-Santa Rosa'!$H65:$S65,0)),IF(AND(COUNTIF('Dropdown Selections'!$C:$C,"="&amp;F$4)&gt;1,OR(F$5&lt;&gt;"Total", F$5&lt;&gt;"All Subcategories"),F$4=INDEX('Dropdown Selections'!$C:$D,MATCH(F$5,'Dropdown Selections'!$D:$D,0),1)),INDEX('Pasco-Santa Rosa'!$H66:$S78,MATCH("*"&amp;F$5&amp;"*",'Pasco-Santa Rosa'!$C66:$C78,0),MATCH(F$6,'Pasco-Santa Rosa'!$H65:$S65,0)),IF(OR(AND(COUNTIF('Dropdown Selections'!$C:$C,"="&amp;F$4)&gt;1,F$5="Total"),AND(F$4="Total of All Categories",F$5="All Subcategories")),SUMIF('Pasco-Santa Rosa'!$G66:$G78,"="&amp;F$4,INDEX('Pasco-Santa Rosa'!$H66:$S78,,MATCH(F$6,'Pasco-Santa Rosa'!$H65:$S65,0))),""))))))),0)</f>
        <v>162335</v>
      </c>
      <c r="G63" s="31">
        <f>IFERROR(IF(OR(G$4="",G$5="",G$6=""),"",IF(OR(AND(G$4="Total of All Categories",G$5="Total"),AND( G$4&lt;&gt;"Total of All Categories",G$5="All Subcategories")),"",IF(AND(G$4="Total of All Categories",G$5="All Subcategories",G$6="All Types of Revenue"),'Pasco-Santa Rosa'!$S78,IF(AND(COUNTIF('Dropdown Selections'!$C:$C,"="&amp;G$4)=1,G$4&lt;&gt;"OTHER",G$5="Total"),INDEX('Pasco-Santa Rosa'!$H66:$S78,MATCH(G$4,'Pasco-Santa Rosa'!$G66:$G78,0),MATCH(G$6,'Pasco-Santa Rosa'!$H65:$S65,0)),IF(AND(COUNTIF('Dropdown Selections'!$C:$C,"="&amp;G$4)=1,G$4="OTHER",G$5="Total"),INDEX('Pasco-Santa Rosa'!$H66:$S78,MATCH("331900 - Federal Grant - Other",'Pasco-Santa Rosa'!$C66:$C78,0),MATCH(G$6,'Pasco-Santa Rosa'!$H65:$S65,0)),IF(AND(COUNTIF('Dropdown Selections'!$C:$C,"="&amp;G$4)&gt;1,OR(G$5&lt;&gt;"Total", G$5&lt;&gt;"All Subcategories"),G$4=INDEX('Dropdown Selections'!$C:$D,MATCH(G$5,'Dropdown Selections'!$D:$D,0),1)),INDEX('Pasco-Santa Rosa'!$H66:$S78,MATCH("*"&amp;G$5&amp;"*",'Pasco-Santa Rosa'!$C66:$C78,0),MATCH(G$6,'Pasco-Santa Rosa'!$H65:$S65,0)),IF(OR(AND(COUNTIF('Dropdown Selections'!$C:$C,"="&amp;G$4)&gt;1,G$5="Total"),AND(G$4="Total of All Categories",G$5="All Subcategories")),SUMIF('Pasco-Santa Rosa'!$G66:$G78,"="&amp;G$4,INDEX('Pasco-Santa Rosa'!$H66:$S78,,MATCH(G$6,'Pasco-Santa Rosa'!$H65:$S65,0))),""))))))),0)</f>
        <v>161306</v>
      </c>
      <c r="H63" s="31">
        <f>IFERROR(IF(OR(H$4="",H$5="",H$6=""),"",IF(OR(AND(H$4="Total of All Categories",H$5="Total"),AND( H$4&lt;&gt;"Total of All Categories",H$5="All Subcategories")),"",IF(AND(H$4="Total of All Categories",H$5="All Subcategories",H$6="All Types of Revenue"),'Pasco-Santa Rosa'!$S78,IF(AND(COUNTIF('Dropdown Selections'!$C:$C,"="&amp;H$4)=1,H$4&lt;&gt;"OTHER",H$5="Total"),INDEX('Pasco-Santa Rosa'!$H66:$S78,MATCH(H$4,'Pasco-Santa Rosa'!$G66:$G78,0),MATCH(H$6,'Pasco-Santa Rosa'!$H65:$S65,0)),IF(AND(COUNTIF('Dropdown Selections'!$C:$C,"="&amp;H$4)=1,H$4="OTHER",H$5="Total"),INDEX('Pasco-Santa Rosa'!$H66:$S78,MATCH("331900 - Federal Grant - Other",'Pasco-Santa Rosa'!$C66:$C78,0),MATCH(H$6,'Pasco-Santa Rosa'!$H65:$S65,0)),IF(AND(COUNTIF('Dropdown Selections'!$C:$C,"="&amp;H$4)&gt;1,OR(H$5&lt;&gt;"Total", H$5&lt;&gt;"All Subcategories"),H$4=INDEX('Dropdown Selections'!$C:$D,MATCH(H$5,'Dropdown Selections'!$D:$D,0),1)),INDEX('Pasco-Santa Rosa'!$H66:$S78,MATCH("*"&amp;H$5&amp;"*",'Pasco-Santa Rosa'!$C66:$C78,0),MATCH(H$6,'Pasco-Santa Rosa'!$H65:$S65,0)),IF(OR(AND(COUNTIF('Dropdown Selections'!$C:$C,"="&amp;H$4)&gt;1,H$5="Total"),AND(H$4="Total of All Categories",H$5="All Subcategories")),SUMIF('Pasco-Santa Rosa'!$G66:$G78,"="&amp;H$4,INDEX('Pasco-Santa Rosa'!$H66:$S78,,MATCH(H$6,'Pasco-Santa Rosa'!$H65:$S65,0))),""))))))),0)</f>
        <v>4248766</v>
      </c>
      <c r="I63" s="31">
        <f>IFERROR(IF(OR(I$4="",I$5="",I$6=""),"",IF(OR(AND(I$4="Total of All Categories",I$5="Total"),AND( I$4&lt;&gt;"Total of All Categories",I$5="All Subcategories")),"",IF(AND(I$4="Total of All Categories",I$5="All Subcategories",I$6="All Types of Revenue"),'Pasco-Santa Rosa'!$S78,IF(AND(COUNTIF('Dropdown Selections'!$C:$C,"="&amp;I$4)=1,I$4&lt;&gt;"OTHER",I$5="Total"),INDEX('Pasco-Santa Rosa'!$H66:$S78,MATCH(I$4,'Pasco-Santa Rosa'!$G66:$G78,0),MATCH(I$6,'Pasco-Santa Rosa'!$H65:$S65,0)),IF(AND(COUNTIF('Dropdown Selections'!$C:$C,"="&amp;I$4)=1,I$4="OTHER",I$5="Total"),INDEX('Pasco-Santa Rosa'!$H66:$S78,MATCH("331900 - Federal Grant - Other",'Pasco-Santa Rosa'!$C66:$C78,0),MATCH(I$6,'Pasco-Santa Rosa'!$H65:$S65,0)),IF(AND(COUNTIF('Dropdown Selections'!$C:$C,"="&amp;I$4)&gt;1,OR(I$5&lt;&gt;"Total", I$5&lt;&gt;"All Subcategories"),I$4=INDEX('Dropdown Selections'!$C:$D,MATCH(I$5,'Dropdown Selections'!$D:$D,0),1)),INDEX('Pasco-Santa Rosa'!$H66:$S78,MATCH("*"&amp;I$5&amp;"*",'Pasco-Santa Rosa'!$C66:$C78,0),MATCH(I$6,'Pasco-Santa Rosa'!$H65:$S65,0)),IF(OR(AND(COUNTIF('Dropdown Selections'!$C:$C,"="&amp;I$4)&gt;1,I$5="Total"),AND(I$4="Total of All Categories",I$5="All Subcategories")),SUMIF('Pasco-Santa Rosa'!$G66:$G78,"="&amp;I$4,INDEX('Pasco-Santa Rosa'!$H66:$S78,,MATCH(I$6,'Pasco-Santa Rosa'!$H65:$S65,0))),""))))))),0)</f>
        <v>1697</v>
      </c>
      <c r="J63" s="31">
        <f>IFERROR(IF(OR(J$4="",J$5="",J$6=""),"",IF(OR(AND(J$4="Total of All Categories",J$5="Total"),AND( J$4&lt;&gt;"Total of All Categories",J$5="All Subcategories")),"",IF(AND(J$4="Total of All Categories",J$5="All Subcategories",J$6="All Types of Revenue"),'Pasco-Santa Rosa'!$S78,IF(AND(COUNTIF('Dropdown Selections'!$C:$C,"="&amp;J$4)=1,J$4&lt;&gt;"OTHER",J$5="Total"),INDEX('Pasco-Santa Rosa'!$H66:$S78,MATCH(J$4,'Pasco-Santa Rosa'!$G66:$G78,0),MATCH(J$6,'Pasco-Santa Rosa'!$H65:$S65,0)),IF(AND(COUNTIF('Dropdown Selections'!$C:$C,"="&amp;J$4)=1,J$4="OTHER",J$5="Total"),INDEX('Pasco-Santa Rosa'!$H66:$S78,MATCH("331900 - Federal Grant - Other",'Pasco-Santa Rosa'!$C66:$C78,0),MATCH(J$6,'Pasco-Santa Rosa'!$H65:$S65,0)),IF(AND(COUNTIF('Dropdown Selections'!$C:$C,"="&amp;J$4)&gt;1,OR(J$5&lt;&gt;"Total", J$5&lt;&gt;"All Subcategories"),J$4=INDEX('Dropdown Selections'!$C:$D,MATCH(J$5,'Dropdown Selections'!$D:$D,0),1)),INDEX('Pasco-Santa Rosa'!$H66:$S78,MATCH("*"&amp;J$5&amp;"*",'Pasco-Santa Rosa'!$C66:$C78,0),MATCH(J$6,'Pasco-Santa Rosa'!$H65:$S65,0)),IF(OR(AND(COUNTIF('Dropdown Selections'!$C:$C,"="&amp;J$4)&gt;1,J$5="Total"),AND(J$4="Total of All Categories",J$5="All Subcategories")),SUMIF('Pasco-Santa Rosa'!$G66:$G78,"="&amp;J$4,INDEX('Pasco-Santa Rosa'!$H66:$S78,,MATCH(J$6,'Pasco-Santa Rosa'!$H65:$S65,0))),""))))))),0)</f>
        <v>0</v>
      </c>
      <c r="K63" s="31">
        <f>IFERROR(IF(OR(K$4="",K$5="",K$6=""),"",IF(OR(AND(K$4="Total of All Categories",K$5="Total"),AND( K$4&lt;&gt;"Total of All Categories",K$5="All Subcategories")),"",IF(AND(K$4="Total of All Categories",K$5="All Subcategories",K$6="All Types of Revenue"),'Pasco-Santa Rosa'!$S78,IF(AND(COUNTIF('Dropdown Selections'!$C:$C,"="&amp;K$4)=1,K$4&lt;&gt;"OTHER",K$5="Total"),INDEX('Pasco-Santa Rosa'!$H66:$S78,MATCH(K$4,'Pasco-Santa Rosa'!$G66:$G78,0),MATCH(K$6,'Pasco-Santa Rosa'!$H65:$S65,0)),IF(AND(COUNTIF('Dropdown Selections'!$C:$C,"="&amp;K$4)=1,K$4="OTHER",K$5="Total"),INDEX('Pasco-Santa Rosa'!$H66:$S78,MATCH("331900 - Federal Grant - Other",'Pasco-Santa Rosa'!$C66:$C78,0),MATCH(K$6,'Pasco-Santa Rosa'!$H65:$S65,0)),IF(AND(COUNTIF('Dropdown Selections'!$C:$C,"="&amp;K$4)&gt;1,OR(K$5&lt;&gt;"Total", K$5&lt;&gt;"All Subcategories"),K$4=INDEX('Dropdown Selections'!$C:$D,MATCH(K$5,'Dropdown Selections'!$D:$D,0),1)),INDEX('Pasco-Santa Rosa'!$H66:$S78,MATCH("*"&amp;K$5&amp;"*",'Pasco-Santa Rosa'!$C66:$C78,0),MATCH(K$6,'Pasco-Santa Rosa'!$H65:$S65,0)),IF(OR(AND(COUNTIF('Dropdown Selections'!$C:$C,"="&amp;K$4)&gt;1,K$5="Total"),AND(K$4="Total of All Categories",K$5="All Subcategories")),SUMIF('Pasco-Santa Rosa'!$G66:$G78,"="&amp;K$4,INDEX('Pasco-Santa Rosa'!$H66:$S78,,MATCH(K$6,'Pasco-Santa Rosa'!$H65:$S65,0))),""))))))),0)</f>
        <v>0</v>
      </c>
      <c r="L63" s="31">
        <f>IFERROR(IF(OR(L$4="",L$5="",L$6=""),"",IF(OR(AND(L$4="Total of All Categories",L$5="Total"),AND( L$4&lt;&gt;"Total of All Categories",L$5="All Subcategories")),"",IF(AND(L$4="Total of All Categories",L$5="All Subcategories",L$6="All Types of Revenue"),'Pasco-Santa Rosa'!$S78,IF(AND(COUNTIF('Dropdown Selections'!$C:$C,"="&amp;L$4)=1,L$4&lt;&gt;"OTHER",L$5="Total"),INDEX('Pasco-Santa Rosa'!$H66:$S78,MATCH(L$4,'Pasco-Santa Rosa'!$G66:$G78,0),MATCH(L$6,'Pasco-Santa Rosa'!$H65:$S65,0)),IF(AND(COUNTIF('Dropdown Selections'!$C:$C,"="&amp;L$4)=1,L$4="OTHER",L$5="Total"),INDEX('Pasco-Santa Rosa'!$H66:$S78,MATCH("331900 - Federal Grant - Other",'Pasco-Santa Rosa'!$C66:$C78,0),MATCH(L$6,'Pasco-Santa Rosa'!$H65:$S65,0)),IF(AND(COUNTIF('Dropdown Selections'!$C:$C,"="&amp;L$4)&gt;1,OR(L$5&lt;&gt;"Total", L$5&lt;&gt;"All Subcategories"),L$4=INDEX('Dropdown Selections'!$C:$D,MATCH(L$5,'Dropdown Selections'!$D:$D,0),1)),INDEX('Pasco-Santa Rosa'!$H66:$S78,MATCH("*"&amp;L$5&amp;"*",'Pasco-Santa Rosa'!$C66:$C78,0),MATCH(L$6,'Pasco-Santa Rosa'!$H65:$S65,0)),IF(OR(AND(COUNTIF('Dropdown Selections'!$C:$C,"="&amp;L$4)&gt;1,L$5="Total"),AND(L$4="Total of All Categories",L$5="All Subcategories")),SUMIF('Pasco-Santa Rosa'!$G66:$G78,"="&amp;L$4,INDEX('Pasco-Santa Rosa'!$H66:$S78,,MATCH(L$6,'Pasco-Santa Rosa'!$H65:$S65,0))),""))))))),0)</f>
        <v>0</v>
      </c>
    </row>
    <row r="64" spans="2:12" s="29" customFormat="1" ht="15.75" x14ac:dyDescent="0.25">
      <c r="B64" s="32" t="s">
        <v>163</v>
      </c>
      <c r="C64" s="31">
        <f>IFERROR(IF(OR(C$4="",C$5="",C$6=""),"",IF(OR(AND(C$4="Total of All Categories",C$5="Total"),AND( C$4&lt;&gt;"Total of All Categories",C$5="All Subcategories")),"",IF(AND(C$4="Total of All Categories",C$5="All Subcategories",C$6="All Types of Revenue"),'Sarasota-Sumter'!$S36,IF(AND(COUNTIF('Dropdown Selections'!$C:$C,"="&amp;C$4)=1,C$4&lt;&gt;"OTHER",C$5="Total"),INDEX('Sarasota-Sumter'!$H28:$S36,MATCH(C$4,'Sarasota-Sumter'!$G28:$G36,0),MATCH(C$6,'Sarasota-Sumter'!$H27:$S27,0)),IF(AND(COUNTIF('Dropdown Selections'!$C:$C,"="&amp;C$4)=1,C$4="OTHER",C$5="Total"),INDEX('Sarasota-Sumter'!$H28:$S36,MATCH("331900 - Federal Grant - Other",'Sarasota-Sumter'!$C28:$C36,0),MATCH(C$6,'Sarasota-Sumter'!$H27:$S27,0)),IF(AND(COUNTIF('Dropdown Selections'!$C:$C,"="&amp;C$4)&gt;1,OR(C$5&lt;&gt;"Total", C$5&lt;&gt;"All Subcategories"),C$4=INDEX('Dropdown Selections'!$C:$D,MATCH(C$5,'Dropdown Selections'!$D:$D,0),1)),INDEX('Sarasota-Sumter'!$H28:$S36,MATCH("*"&amp;C$5&amp;"*",'Sarasota-Sumter'!$C28:$C36,0),MATCH(C$6,'Sarasota-Sumter'!$H27:$S27,0)),IF(OR(AND(COUNTIF('Dropdown Selections'!$C:$C,"="&amp;C$4)&gt;1,C$5="Total"),AND(C$4="Total of All Categories",C$5="All Subcategories")),SUMIF('Sarasota-Sumter'!$G28:$G36,"="&amp;C$4,INDEX('Sarasota-Sumter'!$H28:$S36,,MATCH(C$6,'Sarasota-Sumter'!$H27:$S27,0))),""))))))),0)</f>
        <v>12331782</v>
      </c>
      <c r="D64" s="31">
        <f>IFERROR(IF(OR(D$4="",D$5="",D$6=""),"",IF(OR(AND(D$4="Total of All Categories",D$5="Total"),AND( D$4&lt;&gt;"Total of All Categories",D$5="All Subcategories")),"",IF(AND(D$4="Total of All Categories",D$5="All Subcategories",D$6="All Types of Revenue"),'Sarasota-Sumter'!$S36,IF(AND(COUNTIF('Dropdown Selections'!$C:$C,"="&amp;D$4)=1,D$4&lt;&gt;"OTHER",D$5="Total"),INDEX('Sarasota-Sumter'!$H28:$S36,MATCH(D$4,'Sarasota-Sumter'!$G28:$G36,0),MATCH(D$6,'Sarasota-Sumter'!$H27:$S27,0)),IF(AND(COUNTIF('Dropdown Selections'!$C:$C,"="&amp;D$4)=1,D$4="OTHER",D$5="Total"),INDEX('Sarasota-Sumter'!$H28:$S36,MATCH("331900 - Federal Grant - Other",'Sarasota-Sumter'!$C28:$C36,0),MATCH(D$6,'Sarasota-Sumter'!$H27:$S27,0)),IF(AND(COUNTIF('Dropdown Selections'!$C:$C,"="&amp;D$4)&gt;1,OR(D$5&lt;&gt;"Total", D$5&lt;&gt;"All Subcategories"),D$4=INDEX('Dropdown Selections'!$C:$D,MATCH(D$5,'Dropdown Selections'!$D:$D,0),1)),INDEX('Sarasota-Sumter'!$H28:$S36,MATCH("*"&amp;D$5&amp;"*",'Sarasota-Sumter'!$C28:$C36,0),MATCH(D$6,'Sarasota-Sumter'!$H27:$S27,0)),IF(OR(AND(COUNTIF('Dropdown Selections'!$C:$C,"="&amp;D$4)&gt;1,D$5="Total"),AND(D$4="Total of All Categories",D$5="All Subcategories")),SUMIF('Sarasota-Sumter'!$G28:$G36,"="&amp;D$4,INDEX('Sarasota-Sumter'!$H28:$S36,,MATCH(D$6,'Sarasota-Sumter'!$H27:$S27,0))),""))))))),0)</f>
        <v>0</v>
      </c>
      <c r="E64" s="31">
        <f>IFERROR(IF(OR(E$4="",E$5="",E$6=""),"",IF(OR(AND(E$4="Total of All Categories",E$5="Total"),AND( E$4&lt;&gt;"Total of All Categories",E$5="All Subcategories")),"",IF(AND(E$4="Total of All Categories",E$5="All Subcategories",E$6="All Types of Revenue"),'Sarasota-Sumter'!$S36,IF(AND(COUNTIF('Dropdown Selections'!$C:$C,"="&amp;E$4)=1,E$4&lt;&gt;"OTHER",E$5="Total"),INDEX('Sarasota-Sumter'!$H28:$S36,MATCH(E$4,'Sarasota-Sumter'!$G28:$G36,0),MATCH(E$6,'Sarasota-Sumter'!$H27:$S27,0)),IF(AND(COUNTIF('Dropdown Selections'!$C:$C,"="&amp;E$4)=1,E$4="OTHER",E$5="Total"),INDEX('Sarasota-Sumter'!$H28:$S36,MATCH("331900 - Federal Grant - Other",'Sarasota-Sumter'!$C28:$C36,0),MATCH(E$6,'Sarasota-Sumter'!$H27:$S27,0)),IF(AND(COUNTIF('Dropdown Selections'!$C:$C,"="&amp;E$4)&gt;1,OR(E$5&lt;&gt;"Total", E$5&lt;&gt;"All Subcategories"),E$4=INDEX('Dropdown Selections'!$C:$D,MATCH(E$5,'Dropdown Selections'!$D:$D,0),1)),INDEX('Sarasota-Sumter'!$H28:$S36,MATCH("*"&amp;E$5&amp;"*",'Sarasota-Sumter'!$C28:$C36,0),MATCH(E$6,'Sarasota-Sumter'!$H27:$S27,0)),IF(OR(AND(COUNTIF('Dropdown Selections'!$C:$C,"="&amp;E$4)&gt;1,E$5="Total"),AND(E$4="Total of All Categories",E$5="All Subcategories")),SUMIF('Sarasota-Sumter'!$G28:$G36,"="&amp;E$4,INDEX('Sarasota-Sumter'!$H28:$S36,,MATCH(E$6,'Sarasota-Sumter'!$H27:$S27,0))),""))))))),0)</f>
        <v>614517</v>
      </c>
      <c r="F64" s="31">
        <f>IFERROR(IF(OR(F$4="",F$5="",F$6=""),"",IF(OR(AND(F$4="Total of All Categories",F$5="Total"),AND( F$4&lt;&gt;"Total of All Categories",F$5="All Subcategories")),"",IF(AND(F$4="Total of All Categories",F$5="All Subcategories",F$6="All Types of Revenue"),'Sarasota-Sumter'!$S36,IF(AND(COUNTIF('Dropdown Selections'!$C:$C,"="&amp;F$4)=1,F$4&lt;&gt;"OTHER",F$5="Total"),INDEX('Sarasota-Sumter'!$H28:$S36,MATCH(F$4,'Sarasota-Sumter'!$G28:$G36,0),MATCH(F$6,'Sarasota-Sumter'!$H27:$S27,0)),IF(AND(COUNTIF('Dropdown Selections'!$C:$C,"="&amp;F$4)=1,F$4="OTHER",F$5="Total"),INDEX('Sarasota-Sumter'!$H28:$S36,MATCH("331900 - Federal Grant - Other",'Sarasota-Sumter'!$C28:$C36,0),MATCH(F$6,'Sarasota-Sumter'!$H27:$S27,0)),IF(AND(COUNTIF('Dropdown Selections'!$C:$C,"="&amp;F$4)&gt;1,OR(F$5&lt;&gt;"Total", F$5&lt;&gt;"All Subcategories"),F$4=INDEX('Dropdown Selections'!$C:$D,MATCH(F$5,'Dropdown Selections'!$D:$D,0),1)),INDEX('Sarasota-Sumter'!$H28:$S36,MATCH("*"&amp;F$5&amp;"*",'Sarasota-Sumter'!$C28:$C36,0),MATCH(F$6,'Sarasota-Sumter'!$H27:$S27,0)),IF(OR(AND(COUNTIF('Dropdown Selections'!$C:$C,"="&amp;F$4)&gt;1,F$5="Total"),AND(F$4="Total of All Categories",F$5="All Subcategories")),SUMIF('Sarasota-Sumter'!$G28:$G36,"="&amp;F$4,INDEX('Sarasota-Sumter'!$H28:$S36,,MATCH(F$6,'Sarasota-Sumter'!$H27:$S27,0))),""))))))),0)</f>
        <v>-3907</v>
      </c>
      <c r="G64" s="31">
        <f>IFERROR(IF(OR(G$4="",G$5="",G$6=""),"",IF(OR(AND(G$4="Total of All Categories",G$5="Total"),AND( G$4&lt;&gt;"Total of All Categories",G$5="All Subcategories")),"",IF(AND(G$4="Total of All Categories",G$5="All Subcategories",G$6="All Types of Revenue"),'Sarasota-Sumter'!$S36,IF(AND(COUNTIF('Dropdown Selections'!$C:$C,"="&amp;G$4)=1,G$4&lt;&gt;"OTHER",G$5="Total"),INDEX('Sarasota-Sumter'!$H28:$S36,MATCH(G$4,'Sarasota-Sumter'!$G28:$G36,0),MATCH(G$6,'Sarasota-Sumter'!$H27:$S27,0)),IF(AND(COUNTIF('Dropdown Selections'!$C:$C,"="&amp;G$4)=1,G$4="OTHER",G$5="Total"),INDEX('Sarasota-Sumter'!$H28:$S36,MATCH("331900 - Federal Grant - Other",'Sarasota-Sumter'!$C28:$C36,0),MATCH(G$6,'Sarasota-Sumter'!$H27:$S27,0)),IF(AND(COUNTIF('Dropdown Selections'!$C:$C,"="&amp;G$4)&gt;1,OR(G$5&lt;&gt;"Total", G$5&lt;&gt;"All Subcategories"),G$4=INDEX('Dropdown Selections'!$C:$D,MATCH(G$5,'Dropdown Selections'!$D:$D,0),1)),INDEX('Sarasota-Sumter'!$H28:$S36,MATCH("*"&amp;G$5&amp;"*",'Sarasota-Sumter'!$C28:$C36,0),MATCH(G$6,'Sarasota-Sumter'!$H27:$S27,0)),IF(OR(AND(COUNTIF('Dropdown Selections'!$C:$C,"="&amp;G$4)&gt;1,G$5="Total"),AND(G$4="Total of All Categories",G$5="All Subcategories")),SUMIF('Sarasota-Sumter'!$G28:$G36,"="&amp;G$4,INDEX('Sarasota-Sumter'!$H28:$S36,,MATCH(G$6,'Sarasota-Sumter'!$H27:$S27,0))),""))))))),0)</f>
        <v>6624576</v>
      </c>
      <c r="H64" s="31">
        <f>IFERROR(IF(OR(H$4="",H$5="",H$6=""),"",IF(OR(AND(H$4="Total of All Categories",H$5="Total"),AND( H$4&lt;&gt;"Total of All Categories",H$5="All Subcategories")),"",IF(AND(H$4="Total of All Categories",H$5="All Subcategories",H$6="All Types of Revenue"),'Sarasota-Sumter'!$S36,IF(AND(COUNTIF('Dropdown Selections'!$C:$C,"="&amp;H$4)=1,H$4&lt;&gt;"OTHER",H$5="Total"),INDEX('Sarasota-Sumter'!$H28:$S36,MATCH(H$4,'Sarasota-Sumter'!$G28:$G36,0),MATCH(H$6,'Sarasota-Sumter'!$H27:$S27,0)),IF(AND(COUNTIF('Dropdown Selections'!$C:$C,"="&amp;H$4)=1,H$4="OTHER",H$5="Total"),INDEX('Sarasota-Sumter'!$H28:$S36,MATCH("331900 - Federal Grant - Other",'Sarasota-Sumter'!$C28:$C36,0),MATCH(H$6,'Sarasota-Sumter'!$H27:$S27,0)),IF(AND(COUNTIF('Dropdown Selections'!$C:$C,"="&amp;H$4)&gt;1,OR(H$5&lt;&gt;"Total", H$5&lt;&gt;"All Subcategories"),H$4=INDEX('Dropdown Selections'!$C:$D,MATCH(H$5,'Dropdown Selections'!$D:$D,0),1)),INDEX('Sarasota-Sumter'!$H28:$S36,MATCH("*"&amp;H$5&amp;"*",'Sarasota-Sumter'!$C28:$C36,0),MATCH(H$6,'Sarasota-Sumter'!$H27:$S27,0)),IF(OR(AND(COUNTIF('Dropdown Selections'!$C:$C,"="&amp;H$4)&gt;1,H$5="Total"),AND(H$4="Total of All Categories",H$5="All Subcategories")),SUMIF('Sarasota-Sumter'!$G28:$G36,"="&amp;H$4,INDEX('Sarasota-Sumter'!$H28:$S36,,MATCH(H$6,'Sarasota-Sumter'!$H27:$S27,0))),""))))))),0)</f>
        <v>4212650</v>
      </c>
      <c r="I64" s="31">
        <f>IFERROR(IF(OR(I$4="",I$5="",I$6=""),"",IF(OR(AND(I$4="Total of All Categories",I$5="Total"),AND( I$4&lt;&gt;"Total of All Categories",I$5="All Subcategories")),"",IF(AND(I$4="Total of All Categories",I$5="All Subcategories",I$6="All Types of Revenue"),'Sarasota-Sumter'!$S36,IF(AND(COUNTIF('Dropdown Selections'!$C:$C,"="&amp;I$4)=1,I$4&lt;&gt;"OTHER",I$5="Total"),INDEX('Sarasota-Sumter'!$H28:$S36,MATCH(I$4,'Sarasota-Sumter'!$G28:$G36,0),MATCH(I$6,'Sarasota-Sumter'!$H27:$S27,0)),IF(AND(COUNTIF('Dropdown Selections'!$C:$C,"="&amp;I$4)=1,I$4="OTHER",I$5="Total"),INDEX('Sarasota-Sumter'!$H28:$S36,MATCH("331900 - Federal Grant - Other",'Sarasota-Sumter'!$C28:$C36,0),MATCH(I$6,'Sarasota-Sumter'!$H27:$S27,0)),IF(AND(COUNTIF('Dropdown Selections'!$C:$C,"="&amp;I$4)&gt;1,OR(I$5&lt;&gt;"Total", I$5&lt;&gt;"All Subcategories"),I$4=INDEX('Dropdown Selections'!$C:$D,MATCH(I$5,'Dropdown Selections'!$D:$D,0),1)),INDEX('Sarasota-Sumter'!$H28:$S36,MATCH("*"&amp;I$5&amp;"*",'Sarasota-Sumter'!$C28:$C36,0),MATCH(I$6,'Sarasota-Sumter'!$H27:$S27,0)),IF(OR(AND(COUNTIF('Dropdown Selections'!$C:$C,"="&amp;I$4)&gt;1,I$5="Total"),AND(I$4="Total of All Categories",I$5="All Subcategories")),SUMIF('Sarasota-Sumter'!$G28:$G36,"="&amp;I$4,INDEX('Sarasota-Sumter'!$H28:$S36,,MATCH(I$6,'Sarasota-Sumter'!$H27:$S27,0))),""))))))),0)</f>
        <v>179612</v>
      </c>
      <c r="J64" s="31">
        <f>IFERROR(IF(OR(J$4="",J$5="",J$6=""),"",IF(OR(AND(J$4="Total of All Categories",J$5="Total"),AND( J$4&lt;&gt;"Total of All Categories",J$5="All Subcategories")),"",IF(AND(J$4="Total of All Categories",J$5="All Subcategories",J$6="All Types of Revenue"),'Sarasota-Sumter'!$S36,IF(AND(COUNTIF('Dropdown Selections'!$C:$C,"="&amp;J$4)=1,J$4&lt;&gt;"OTHER",J$5="Total"),INDEX('Sarasota-Sumter'!$H28:$S36,MATCH(J$4,'Sarasota-Sumter'!$G28:$G36,0),MATCH(J$6,'Sarasota-Sumter'!$H27:$S27,0)),IF(AND(COUNTIF('Dropdown Selections'!$C:$C,"="&amp;J$4)=1,J$4="OTHER",J$5="Total"),INDEX('Sarasota-Sumter'!$H28:$S36,MATCH("331900 - Federal Grant - Other",'Sarasota-Sumter'!$C28:$C36,0),MATCH(J$6,'Sarasota-Sumter'!$H27:$S27,0)),IF(AND(COUNTIF('Dropdown Selections'!$C:$C,"="&amp;J$4)&gt;1,OR(J$5&lt;&gt;"Total", J$5&lt;&gt;"All Subcategories"),J$4=INDEX('Dropdown Selections'!$C:$D,MATCH(J$5,'Dropdown Selections'!$D:$D,0),1)),INDEX('Sarasota-Sumter'!$H28:$S36,MATCH("*"&amp;J$5&amp;"*",'Sarasota-Sumter'!$C28:$C36,0),MATCH(J$6,'Sarasota-Sumter'!$H27:$S27,0)),IF(OR(AND(COUNTIF('Dropdown Selections'!$C:$C,"="&amp;J$4)&gt;1,J$5="Total"),AND(J$4="Total of All Categories",J$5="All Subcategories")),SUMIF('Sarasota-Sumter'!$G28:$G36,"="&amp;J$4,INDEX('Sarasota-Sumter'!$H28:$S36,,MATCH(J$6,'Sarasota-Sumter'!$H27:$S27,0))),""))))))),0)</f>
        <v>327414</v>
      </c>
      <c r="K64" s="31">
        <f>IFERROR(IF(OR(K$4="",K$5="",K$6=""),"",IF(OR(AND(K$4="Total of All Categories",K$5="Total"),AND( K$4&lt;&gt;"Total of All Categories",K$5="All Subcategories")),"",IF(AND(K$4="Total of All Categories",K$5="All Subcategories",K$6="All Types of Revenue"),'Sarasota-Sumter'!$S36,IF(AND(COUNTIF('Dropdown Selections'!$C:$C,"="&amp;K$4)=1,K$4&lt;&gt;"OTHER",K$5="Total"),INDEX('Sarasota-Sumter'!$H28:$S36,MATCH(K$4,'Sarasota-Sumter'!$G28:$G36,0),MATCH(K$6,'Sarasota-Sumter'!$H27:$S27,0)),IF(AND(COUNTIF('Dropdown Selections'!$C:$C,"="&amp;K$4)=1,K$4="OTHER",K$5="Total"),INDEX('Sarasota-Sumter'!$H28:$S36,MATCH("331900 - Federal Grant - Other",'Sarasota-Sumter'!$C28:$C36,0),MATCH(K$6,'Sarasota-Sumter'!$H27:$S27,0)),IF(AND(COUNTIF('Dropdown Selections'!$C:$C,"="&amp;K$4)&gt;1,OR(K$5&lt;&gt;"Total", K$5&lt;&gt;"All Subcategories"),K$4=INDEX('Dropdown Selections'!$C:$D,MATCH(K$5,'Dropdown Selections'!$D:$D,0),1)),INDEX('Sarasota-Sumter'!$H28:$S36,MATCH("*"&amp;K$5&amp;"*",'Sarasota-Sumter'!$C28:$C36,0),MATCH(K$6,'Sarasota-Sumter'!$H27:$S27,0)),IF(OR(AND(COUNTIF('Dropdown Selections'!$C:$C,"="&amp;K$4)&gt;1,K$5="Total"),AND(K$4="Total of All Categories",K$5="All Subcategories")),SUMIF('Sarasota-Sumter'!$G28:$G36,"="&amp;K$4,INDEX('Sarasota-Sumter'!$H28:$S36,,MATCH(K$6,'Sarasota-Sumter'!$H27:$S27,0))),""))))))),0)</f>
        <v>0</v>
      </c>
      <c r="L64" s="31">
        <f>IFERROR(IF(OR(L$4="",L$5="",L$6=""),"",IF(OR(AND(L$4="Total of All Categories",L$5="Total"),AND( L$4&lt;&gt;"Total of All Categories",L$5="All Subcategories")),"",IF(AND(L$4="Total of All Categories",L$5="All Subcategories",L$6="All Types of Revenue"),'Sarasota-Sumter'!$S36,IF(AND(COUNTIF('Dropdown Selections'!$C:$C,"="&amp;L$4)=1,L$4&lt;&gt;"OTHER",L$5="Total"),INDEX('Sarasota-Sumter'!$H28:$S36,MATCH(L$4,'Sarasota-Sumter'!$G28:$G36,0),MATCH(L$6,'Sarasota-Sumter'!$H27:$S27,0)),IF(AND(COUNTIF('Dropdown Selections'!$C:$C,"="&amp;L$4)=1,L$4="OTHER",L$5="Total"),INDEX('Sarasota-Sumter'!$H28:$S36,MATCH("331900 - Federal Grant - Other",'Sarasota-Sumter'!$C28:$C36,0),MATCH(L$6,'Sarasota-Sumter'!$H27:$S27,0)),IF(AND(COUNTIF('Dropdown Selections'!$C:$C,"="&amp;L$4)&gt;1,OR(L$5&lt;&gt;"Total", L$5&lt;&gt;"All Subcategories"),L$4=INDEX('Dropdown Selections'!$C:$D,MATCH(L$5,'Dropdown Selections'!$D:$D,0),1)),INDEX('Sarasota-Sumter'!$H28:$S36,MATCH("*"&amp;L$5&amp;"*",'Sarasota-Sumter'!$C28:$C36,0),MATCH(L$6,'Sarasota-Sumter'!$H27:$S27,0)),IF(OR(AND(COUNTIF('Dropdown Selections'!$C:$C,"="&amp;L$4)&gt;1,L$5="Total"),AND(L$4="Total of All Categories",L$5="All Subcategories")),SUMIF('Sarasota-Sumter'!$G28:$G36,"="&amp;L$4,INDEX('Sarasota-Sumter'!$H28:$S36,,MATCH(L$6,'Sarasota-Sumter'!$H27:$S27,0))),""))))))),0)</f>
        <v>376920</v>
      </c>
    </row>
    <row r="65" spans="2:12" s="29" customFormat="1" ht="15.75" x14ac:dyDescent="0.25">
      <c r="B65" s="32" t="s">
        <v>164</v>
      </c>
      <c r="C65" s="31">
        <f>IFERROR(IF(OR(C$4="",C$5="",C$6=""),"",IF(OR(AND(C$4="Total of All Categories",C$5="Total"),AND( C$4&lt;&gt;"Total of All Categories",C$5="All Subcategories")),"",IF(AND(C$4="Total of All Categories",C$5="All Subcategories",C$6="All Types of Revenue"),'Sarasota-Sumter'!$S48,IF(AND(COUNTIF('Dropdown Selections'!$C:$C,"="&amp;C$4)=1,C$4&lt;&gt;"OTHER",C$5="Total"),INDEX('Sarasota-Sumter'!$H39:$S48,MATCH(C$4,'Sarasota-Sumter'!$G39:$G48,0),MATCH(C$6,'Sarasota-Sumter'!$H38:$S38,0)),IF(AND(COUNTIF('Dropdown Selections'!$C:$C,"="&amp;C$4)=1,C$4="OTHER",C$5="Total"),INDEX('Sarasota-Sumter'!$H39:$S48,MATCH("331900 - Federal Grant - Other",'Sarasota-Sumter'!$C39:$C48,0),MATCH(C$6,'Sarasota-Sumter'!$H38:$S38,0)),IF(AND(COUNTIF('Dropdown Selections'!$C:$C,"="&amp;C$4)&gt;1,OR(C$5&lt;&gt;"Total", C$5&lt;&gt;"All Subcategories"),C$4=INDEX('Dropdown Selections'!$C:$D,MATCH(C$5,'Dropdown Selections'!$D:$D,0),1)),INDEX('Sarasota-Sumter'!$H39:$S48,MATCH("*"&amp;C$5&amp;"*",'Sarasota-Sumter'!$C39:$C48,0),MATCH(C$6,'Sarasota-Sumter'!$H38:$S38,0)),IF(OR(AND(COUNTIF('Dropdown Selections'!$C:$C,"="&amp;C$4)&gt;1,C$5="Total"),AND(C$4="Total of All Categories",C$5="All Subcategories")),SUMIF('Sarasota-Sumter'!$G39:$G48,"="&amp;C$4,INDEX('Sarasota-Sumter'!$H39:$S48,,MATCH(C$6,'Sarasota-Sumter'!$H38:$S38,0))),""))))))),0)</f>
        <v>7232670</v>
      </c>
      <c r="D65" s="31">
        <f>IFERROR(IF(OR(D$4="",D$5="",D$6=""),"",IF(OR(AND(D$4="Total of All Categories",D$5="Total"),AND( D$4&lt;&gt;"Total of All Categories",D$5="All Subcategories")),"",IF(AND(D$4="Total of All Categories",D$5="All Subcategories",D$6="All Types of Revenue"),'Sarasota-Sumter'!$S48,IF(AND(COUNTIF('Dropdown Selections'!$C:$C,"="&amp;D$4)=1,D$4&lt;&gt;"OTHER",D$5="Total"),INDEX('Sarasota-Sumter'!$H39:$S48,MATCH(D$4,'Sarasota-Sumter'!$G39:$G48,0),MATCH(D$6,'Sarasota-Sumter'!$H38:$S38,0)),IF(AND(COUNTIF('Dropdown Selections'!$C:$C,"="&amp;D$4)=1,D$4="OTHER",D$5="Total"),INDEX('Sarasota-Sumter'!$H39:$S48,MATCH("331900 - Federal Grant - Other",'Sarasota-Sumter'!$C39:$C48,0),MATCH(D$6,'Sarasota-Sumter'!$H38:$S38,0)),IF(AND(COUNTIF('Dropdown Selections'!$C:$C,"="&amp;D$4)&gt;1,OR(D$5&lt;&gt;"Total", D$5&lt;&gt;"All Subcategories"),D$4=INDEX('Dropdown Selections'!$C:$D,MATCH(D$5,'Dropdown Selections'!$D:$D,0),1)),INDEX('Sarasota-Sumter'!$H39:$S48,MATCH("*"&amp;D$5&amp;"*",'Sarasota-Sumter'!$C39:$C48,0),MATCH(D$6,'Sarasota-Sumter'!$H38:$S38,0)),IF(OR(AND(COUNTIF('Dropdown Selections'!$C:$C,"="&amp;D$4)&gt;1,D$5="Total"),AND(D$4="Total of All Categories",D$5="All Subcategories")),SUMIF('Sarasota-Sumter'!$G39:$G48,"="&amp;D$4,INDEX('Sarasota-Sumter'!$H39:$S48,,MATCH(D$6,'Sarasota-Sumter'!$H38:$S38,0))),""))))))),0)</f>
        <v>44589</v>
      </c>
      <c r="E65" s="31">
        <f>IFERROR(IF(OR(E$4="",E$5="",E$6=""),"",IF(OR(AND(E$4="Total of All Categories",E$5="Total"),AND( E$4&lt;&gt;"Total of All Categories",E$5="All Subcategories")),"",IF(AND(E$4="Total of All Categories",E$5="All Subcategories",E$6="All Types of Revenue"),'Sarasota-Sumter'!$S48,IF(AND(COUNTIF('Dropdown Selections'!$C:$C,"="&amp;E$4)=1,E$4&lt;&gt;"OTHER",E$5="Total"),INDEX('Sarasota-Sumter'!$H39:$S48,MATCH(E$4,'Sarasota-Sumter'!$G39:$G48,0),MATCH(E$6,'Sarasota-Sumter'!$H38:$S38,0)),IF(AND(COUNTIF('Dropdown Selections'!$C:$C,"="&amp;E$4)=1,E$4="OTHER",E$5="Total"),INDEX('Sarasota-Sumter'!$H39:$S48,MATCH("331900 - Federal Grant - Other",'Sarasota-Sumter'!$C39:$C48,0),MATCH(E$6,'Sarasota-Sumter'!$H38:$S38,0)),IF(AND(COUNTIF('Dropdown Selections'!$C:$C,"="&amp;E$4)&gt;1,OR(E$5&lt;&gt;"Total", E$5&lt;&gt;"All Subcategories"),E$4=INDEX('Dropdown Selections'!$C:$D,MATCH(E$5,'Dropdown Selections'!$D:$D,0),1)),INDEX('Sarasota-Sumter'!$H39:$S48,MATCH("*"&amp;E$5&amp;"*",'Sarasota-Sumter'!$C39:$C48,0),MATCH(E$6,'Sarasota-Sumter'!$H38:$S38,0)),IF(OR(AND(COUNTIF('Dropdown Selections'!$C:$C,"="&amp;E$4)&gt;1,E$5="Total"),AND(E$4="Total of All Categories",E$5="All Subcategories")),SUMIF('Sarasota-Sumter'!$G39:$G48,"="&amp;E$4,INDEX('Sarasota-Sumter'!$H39:$S48,,MATCH(E$6,'Sarasota-Sumter'!$H38:$S38,0))),""))))))),0)</f>
        <v>105903</v>
      </c>
      <c r="F65" s="31">
        <f>IFERROR(IF(OR(F$4="",F$5="",F$6=""),"",IF(OR(AND(F$4="Total of All Categories",F$5="Total"),AND( F$4&lt;&gt;"Total of All Categories",F$5="All Subcategories")),"",IF(AND(F$4="Total of All Categories",F$5="All Subcategories",F$6="All Types of Revenue"),'Sarasota-Sumter'!$S48,IF(AND(COUNTIF('Dropdown Selections'!$C:$C,"="&amp;F$4)=1,F$4&lt;&gt;"OTHER",F$5="Total"),INDEX('Sarasota-Sumter'!$H39:$S48,MATCH(F$4,'Sarasota-Sumter'!$G39:$G48,0),MATCH(F$6,'Sarasota-Sumter'!$H38:$S38,0)),IF(AND(COUNTIF('Dropdown Selections'!$C:$C,"="&amp;F$4)=1,F$4="OTHER",F$5="Total"),INDEX('Sarasota-Sumter'!$H39:$S48,MATCH("331900 - Federal Grant - Other",'Sarasota-Sumter'!$C39:$C48,0),MATCH(F$6,'Sarasota-Sumter'!$H38:$S38,0)),IF(AND(COUNTIF('Dropdown Selections'!$C:$C,"="&amp;F$4)&gt;1,OR(F$5&lt;&gt;"Total", F$5&lt;&gt;"All Subcategories"),F$4=INDEX('Dropdown Selections'!$C:$D,MATCH(F$5,'Dropdown Selections'!$D:$D,0),1)),INDEX('Sarasota-Sumter'!$H39:$S48,MATCH("*"&amp;F$5&amp;"*",'Sarasota-Sumter'!$C39:$C48,0),MATCH(F$6,'Sarasota-Sumter'!$H38:$S38,0)),IF(OR(AND(COUNTIF('Dropdown Selections'!$C:$C,"="&amp;F$4)&gt;1,F$5="Total"),AND(F$4="Total of All Categories",F$5="All Subcategories")),SUMIF('Sarasota-Sumter'!$G39:$G48,"="&amp;F$4,INDEX('Sarasota-Sumter'!$H39:$S48,,MATCH(F$6,'Sarasota-Sumter'!$H38:$S38,0))),""))))))),0)</f>
        <v>0</v>
      </c>
      <c r="G65" s="31">
        <f>IFERROR(IF(OR(G$4="",G$5="",G$6=""),"",IF(OR(AND(G$4="Total of All Categories",G$5="Total"),AND( G$4&lt;&gt;"Total of All Categories",G$5="All Subcategories")),"",IF(AND(G$4="Total of All Categories",G$5="All Subcategories",G$6="All Types of Revenue"),'Sarasota-Sumter'!$S48,IF(AND(COUNTIF('Dropdown Selections'!$C:$C,"="&amp;G$4)=1,G$4&lt;&gt;"OTHER",G$5="Total"),INDEX('Sarasota-Sumter'!$H39:$S48,MATCH(G$4,'Sarasota-Sumter'!$G39:$G48,0),MATCH(G$6,'Sarasota-Sumter'!$H38:$S38,0)),IF(AND(COUNTIF('Dropdown Selections'!$C:$C,"="&amp;G$4)=1,G$4="OTHER",G$5="Total"),INDEX('Sarasota-Sumter'!$H39:$S48,MATCH("331900 - Federal Grant - Other",'Sarasota-Sumter'!$C39:$C48,0),MATCH(G$6,'Sarasota-Sumter'!$H38:$S38,0)),IF(AND(COUNTIF('Dropdown Selections'!$C:$C,"="&amp;G$4)&gt;1,OR(G$5&lt;&gt;"Total", G$5&lt;&gt;"All Subcategories"),G$4=INDEX('Dropdown Selections'!$C:$D,MATCH(G$5,'Dropdown Selections'!$D:$D,0),1)),INDEX('Sarasota-Sumter'!$H39:$S48,MATCH("*"&amp;G$5&amp;"*",'Sarasota-Sumter'!$C39:$C48,0),MATCH(G$6,'Sarasota-Sumter'!$H38:$S38,0)),IF(OR(AND(COUNTIF('Dropdown Selections'!$C:$C,"="&amp;G$4)&gt;1,G$5="Total"),AND(G$4="Total of All Categories",G$5="All Subcategories")),SUMIF('Sarasota-Sumter'!$G39:$G48,"="&amp;G$4,INDEX('Sarasota-Sumter'!$H39:$S48,,MATCH(G$6,'Sarasota-Sumter'!$H38:$S38,0))),""))))))),0)</f>
        <v>2739308</v>
      </c>
      <c r="H65" s="31">
        <f>IFERROR(IF(OR(H$4="",H$5="",H$6=""),"",IF(OR(AND(H$4="Total of All Categories",H$5="Total"),AND( H$4&lt;&gt;"Total of All Categories",H$5="All Subcategories")),"",IF(AND(H$4="Total of All Categories",H$5="All Subcategories",H$6="All Types of Revenue"),'Sarasota-Sumter'!$S48,IF(AND(COUNTIF('Dropdown Selections'!$C:$C,"="&amp;H$4)=1,H$4&lt;&gt;"OTHER",H$5="Total"),INDEX('Sarasota-Sumter'!$H39:$S48,MATCH(H$4,'Sarasota-Sumter'!$G39:$G48,0),MATCH(H$6,'Sarasota-Sumter'!$H38:$S38,0)),IF(AND(COUNTIF('Dropdown Selections'!$C:$C,"="&amp;H$4)=1,H$4="OTHER",H$5="Total"),INDEX('Sarasota-Sumter'!$H39:$S48,MATCH("331900 - Federal Grant - Other",'Sarasota-Sumter'!$C39:$C48,0),MATCH(H$6,'Sarasota-Sumter'!$H38:$S38,0)),IF(AND(COUNTIF('Dropdown Selections'!$C:$C,"="&amp;H$4)&gt;1,OR(H$5&lt;&gt;"Total", H$5&lt;&gt;"All Subcategories"),H$4=INDEX('Dropdown Selections'!$C:$D,MATCH(H$5,'Dropdown Selections'!$D:$D,0),1)),INDEX('Sarasota-Sumter'!$H39:$S48,MATCH("*"&amp;H$5&amp;"*",'Sarasota-Sumter'!$C39:$C48,0),MATCH(H$6,'Sarasota-Sumter'!$H38:$S38,0)),IF(OR(AND(COUNTIF('Dropdown Selections'!$C:$C,"="&amp;H$4)&gt;1,H$5="Total"),AND(H$4="Total of All Categories",H$5="All Subcategories")),SUMIF('Sarasota-Sumter'!$G39:$G48,"="&amp;H$4,INDEX('Sarasota-Sumter'!$H39:$S48,,MATCH(H$6,'Sarasota-Sumter'!$H38:$S38,0))),""))))))),0)</f>
        <v>2382147</v>
      </c>
      <c r="I65" s="31">
        <f>IFERROR(IF(OR(I$4="",I$5="",I$6=""),"",IF(OR(AND(I$4="Total of All Categories",I$5="Total"),AND( I$4&lt;&gt;"Total of All Categories",I$5="All Subcategories")),"",IF(AND(I$4="Total of All Categories",I$5="All Subcategories",I$6="All Types of Revenue"),'Sarasota-Sumter'!$S48,IF(AND(COUNTIF('Dropdown Selections'!$C:$C,"="&amp;I$4)=1,I$4&lt;&gt;"OTHER",I$5="Total"),INDEX('Sarasota-Sumter'!$H39:$S48,MATCH(I$4,'Sarasota-Sumter'!$G39:$G48,0),MATCH(I$6,'Sarasota-Sumter'!$H38:$S38,0)),IF(AND(COUNTIF('Dropdown Selections'!$C:$C,"="&amp;I$4)=1,I$4="OTHER",I$5="Total"),INDEX('Sarasota-Sumter'!$H39:$S48,MATCH("331900 - Federal Grant - Other",'Sarasota-Sumter'!$C39:$C48,0),MATCH(I$6,'Sarasota-Sumter'!$H38:$S38,0)),IF(AND(COUNTIF('Dropdown Selections'!$C:$C,"="&amp;I$4)&gt;1,OR(I$5&lt;&gt;"Total", I$5&lt;&gt;"All Subcategories"),I$4=INDEX('Dropdown Selections'!$C:$D,MATCH(I$5,'Dropdown Selections'!$D:$D,0),1)),INDEX('Sarasota-Sumter'!$H39:$S48,MATCH("*"&amp;I$5&amp;"*",'Sarasota-Sumter'!$C39:$C48,0),MATCH(I$6,'Sarasota-Sumter'!$H38:$S38,0)),IF(OR(AND(COUNTIF('Dropdown Selections'!$C:$C,"="&amp;I$4)&gt;1,I$5="Total"),AND(I$4="Total of All Categories",I$5="All Subcategories")),SUMIF('Sarasota-Sumter'!$G39:$G48,"="&amp;I$4,INDEX('Sarasota-Sumter'!$H39:$S48,,MATCH(I$6,'Sarasota-Sumter'!$H38:$S38,0))),""))))))),0)</f>
        <v>1566195</v>
      </c>
      <c r="J65" s="31">
        <f>IFERROR(IF(OR(J$4="",J$5="",J$6=""),"",IF(OR(AND(J$4="Total of All Categories",J$5="Total"),AND( J$4&lt;&gt;"Total of All Categories",J$5="All Subcategories")),"",IF(AND(J$4="Total of All Categories",J$5="All Subcategories",J$6="All Types of Revenue"),'Sarasota-Sumter'!$S48,IF(AND(COUNTIF('Dropdown Selections'!$C:$C,"="&amp;J$4)=1,J$4&lt;&gt;"OTHER",J$5="Total"),INDEX('Sarasota-Sumter'!$H39:$S48,MATCH(J$4,'Sarasota-Sumter'!$G39:$G48,0),MATCH(J$6,'Sarasota-Sumter'!$H38:$S38,0)),IF(AND(COUNTIF('Dropdown Selections'!$C:$C,"="&amp;J$4)=1,J$4="OTHER",J$5="Total"),INDEX('Sarasota-Sumter'!$H39:$S48,MATCH("331900 - Federal Grant - Other",'Sarasota-Sumter'!$C39:$C48,0),MATCH(J$6,'Sarasota-Sumter'!$H38:$S38,0)),IF(AND(COUNTIF('Dropdown Selections'!$C:$C,"="&amp;J$4)&gt;1,OR(J$5&lt;&gt;"Total", J$5&lt;&gt;"All Subcategories"),J$4=INDEX('Dropdown Selections'!$C:$D,MATCH(J$5,'Dropdown Selections'!$D:$D,0),1)),INDEX('Sarasota-Sumter'!$H39:$S48,MATCH("*"&amp;J$5&amp;"*",'Sarasota-Sumter'!$C39:$C48,0),MATCH(J$6,'Sarasota-Sumter'!$H38:$S38,0)),IF(OR(AND(COUNTIF('Dropdown Selections'!$C:$C,"="&amp;J$4)&gt;1,J$5="Total"),AND(J$4="Total of All Categories",J$5="All Subcategories")),SUMIF('Sarasota-Sumter'!$G39:$G48,"="&amp;J$4,INDEX('Sarasota-Sumter'!$H39:$S48,,MATCH(J$6,'Sarasota-Sumter'!$H38:$S38,0))),""))))))),0)</f>
        <v>0</v>
      </c>
      <c r="K65" s="31">
        <f>IFERROR(IF(OR(K$4="",K$5="",K$6=""),"",IF(OR(AND(K$4="Total of All Categories",K$5="Total"),AND( K$4&lt;&gt;"Total of All Categories",K$5="All Subcategories")),"",IF(AND(K$4="Total of All Categories",K$5="All Subcategories",K$6="All Types of Revenue"),'Sarasota-Sumter'!$S48,IF(AND(COUNTIF('Dropdown Selections'!$C:$C,"="&amp;K$4)=1,K$4&lt;&gt;"OTHER",K$5="Total"),INDEX('Sarasota-Sumter'!$H39:$S48,MATCH(K$4,'Sarasota-Sumter'!$G39:$G48,0),MATCH(K$6,'Sarasota-Sumter'!$H38:$S38,0)),IF(AND(COUNTIF('Dropdown Selections'!$C:$C,"="&amp;K$4)=1,K$4="OTHER",K$5="Total"),INDEX('Sarasota-Sumter'!$H39:$S48,MATCH("331900 - Federal Grant - Other",'Sarasota-Sumter'!$C39:$C48,0),MATCH(K$6,'Sarasota-Sumter'!$H38:$S38,0)),IF(AND(COUNTIF('Dropdown Selections'!$C:$C,"="&amp;K$4)&gt;1,OR(K$5&lt;&gt;"Total", K$5&lt;&gt;"All Subcategories"),K$4=INDEX('Dropdown Selections'!$C:$D,MATCH(K$5,'Dropdown Selections'!$D:$D,0),1)),INDEX('Sarasota-Sumter'!$H39:$S48,MATCH("*"&amp;K$5&amp;"*",'Sarasota-Sumter'!$C39:$C48,0),MATCH(K$6,'Sarasota-Sumter'!$H38:$S38,0)),IF(OR(AND(COUNTIF('Dropdown Selections'!$C:$C,"="&amp;K$4)&gt;1,K$5="Total"),AND(K$4="Total of All Categories",K$5="All Subcategories")),SUMIF('Sarasota-Sumter'!$G39:$G48,"="&amp;K$4,INDEX('Sarasota-Sumter'!$H39:$S48,,MATCH(K$6,'Sarasota-Sumter'!$H38:$S38,0))),""))))))),0)</f>
        <v>394528</v>
      </c>
      <c r="L65" s="31">
        <f>IFERROR(IF(OR(L$4="",L$5="",L$6=""),"",IF(OR(AND(L$4="Total of All Categories",L$5="Total"),AND( L$4&lt;&gt;"Total of All Categories",L$5="All Subcategories")),"",IF(AND(L$4="Total of All Categories",L$5="All Subcategories",L$6="All Types of Revenue"),'Sarasota-Sumter'!$S48,IF(AND(COUNTIF('Dropdown Selections'!$C:$C,"="&amp;L$4)=1,L$4&lt;&gt;"OTHER",L$5="Total"),INDEX('Sarasota-Sumter'!$H39:$S48,MATCH(L$4,'Sarasota-Sumter'!$G39:$G48,0),MATCH(L$6,'Sarasota-Sumter'!$H38:$S38,0)),IF(AND(COUNTIF('Dropdown Selections'!$C:$C,"="&amp;L$4)=1,L$4="OTHER",L$5="Total"),INDEX('Sarasota-Sumter'!$H39:$S48,MATCH("331900 - Federal Grant - Other",'Sarasota-Sumter'!$C39:$C48,0),MATCH(L$6,'Sarasota-Sumter'!$H38:$S38,0)),IF(AND(COUNTIF('Dropdown Selections'!$C:$C,"="&amp;L$4)&gt;1,OR(L$5&lt;&gt;"Total", L$5&lt;&gt;"All Subcategories"),L$4=INDEX('Dropdown Selections'!$C:$D,MATCH(L$5,'Dropdown Selections'!$D:$D,0),1)),INDEX('Sarasota-Sumter'!$H39:$S48,MATCH("*"&amp;L$5&amp;"*",'Sarasota-Sumter'!$C39:$C48,0),MATCH(L$6,'Sarasota-Sumter'!$H38:$S38,0)),IF(OR(AND(COUNTIF('Dropdown Selections'!$C:$C,"="&amp;L$4)&gt;1,L$5="Total"),AND(L$4="Total of All Categories",L$5="All Subcategories")),SUMIF('Sarasota-Sumter'!$G39:$G48,"="&amp;L$4,INDEX('Sarasota-Sumter'!$H39:$S48,,MATCH(L$6,'Sarasota-Sumter'!$H38:$S38,0))),""))))))),0)</f>
        <v>0</v>
      </c>
    </row>
    <row r="66" spans="2:12" s="29" customFormat="1" ht="15.75" x14ac:dyDescent="0.25">
      <c r="B66" s="32" t="s">
        <v>165</v>
      </c>
      <c r="C66" s="31">
        <f>IFERROR(IF(OR(C$4="",C$5="",C$6=""),"",IF(OR(AND(C$4="Total of All Categories",C$5="Total"),AND( C$4&lt;&gt;"Total of All Categories",C$5="All Subcategories")),"",IF(AND(C$4="Total of All Categories",C$5="All Subcategories",C$6="All Types of Revenue"),'Sarasota-Sumter'!$S55,IF(AND(COUNTIF('Dropdown Selections'!$C:$C,"="&amp;C$4)=1,C$4&lt;&gt;"OTHER",C$5="Total"),INDEX('Sarasota-Sumter'!$H51:$S55,MATCH(C$4,'Sarasota-Sumter'!$G51:$G55,0),MATCH(C$6,'Sarasota-Sumter'!$H50:$S50,0)),IF(AND(COUNTIF('Dropdown Selections'!$C:$C,"="&amp;C$4)=1,C$4="OTHER",C$5="Total"),INDEX('Sarasota-Sumter'!$H51:$S55,MATCH("331900 - Federal Grant - Other",'Sarasota-Sumter'!$C51:$C55,0),MATCH(C$6,'Sarasota-Sumter'!$H50:$S50,0)),IF(AND(COUNTIF('Dropdown Selections'!$C:$C,"="&amp;C$4)&gt;1,OR(C$5&lt;&gt;"Total", C$5&lt;&gt;"All Subcategories"),C$4=INDEX('Dropdown Selections'!$C:$D,MATCH(C$5,'Dropdown Selections'!$D:$D,0),1)),INDEX('Sarasota-Sumter'!$H51:$S55,MATCH("*"&amp;C$5&amp;"*",'Sarasota-Sumter'!$C51:$C55,0),MATCH(C$6,'Sarasota-Sumter'!$H50:$S50,0)),IF(OR(AND(COUNTIF('Dropdown Selections'!$C:$C,"="&amp;C$4)&gt;1,C$5="Total"),AND(C$4="Total of All Categories",C$5="All Subcategories")),SUMIF('Sarasota-Sumter'!$G51:$G55,"="&amp;C$4,INDEX('Sarasota-Sumter'!$H51:$S55,,MATCH(C$6,'Sarasota-Sumter'!$H50:$S50,0))),""))))))),0)</f>
        <v>703928</v>
      </c>
      <c r="D66" s="31">
        <f>IFERROR(IF(OR(D$4="",D$5="",D$6=""),"",IF(OR(AND(D$4="Total of All Categories",D$5="Total"),AND( D$4&lt;&gt;"Total of All Categories",D$5="All Subcategories")),"",IF(AND(D$4="Total of All Categories",D$5="All Subcategories",D$6="All Types of Revenue"),'Sarasota-Sumter'!$S55,IF(AND(COUNTIF('Dropdown Selections'!$C:$C,"="&amp;D$4)=1,D$4&lt;&gt;"OTHER",D$5="Total"),INDEX('Sarasota-Sumter'!$H51:$S55,MATCH(D$4,'Sarasota-Sumter'!$G51:$G55,0),MATCH(D$6,'Sarasota-Sumter'!$H50:$S50,0)),IF(AND(COUNTIF('Dropdown Selections'!$C:$C,"="&amp;D$4)=1,D$4="OTHER",D$5="Total"),INDEX('Sarasota-Sumter'!$H51:$S55,MATCH("331900 - Federal Grant - Other",'Sarasota-Sumter'!$C51:$C55,0),MATCH(D$6,'Sarasota-Sumter'!$H50:$S50,0)),IF(AND(COUNTIF('Dropdown Selections'!$C:$C,"="&amp;D$4)&gt;1,OR(D$5&lt;&gt;"Total", D$5&lt;&gt;"All Subcategories"),D$4=INDEX('Dropdown Selections'!$C:$D,MATCH(D$5,'Dropdown Selections'!$D:$D,0),1)),INDEX('Sarasota-Sumter'!$H51:$S55,MATCH("*"&amp;D$5&amp;"*",'Sarasota-Sumter'!$C51:$C55,0),MATCH(D$6,'Sarasota-Sumter'!$H50:$S50,0)),IF(OR(AND(COUNTIF('Dropdown Selections'!$C:$C,"="&amp;D$4)&gt;1,D$5="Total"),AND(D$4="Total of All Categories",D$5="All Subcategories")),SUMIF('Sarasota-Sumter'!$G51:$G55,"="&amp;D$4,INDEX('Sarasota-Sumter'!$H51:$S55,,MATCH(D$6,'Sarasota-Sumter'!$H50:$S50,0))),""))))))),0)</f>
        <v>14285</v>
      </c>
      <c r="E66" s="31">
        <f>IFERROR(IF(OR(E$4="",E$5="",E$6=""),"",IF(OR(AND(E$4="Total of All Categories",E$5="Total"),AND( E$4&lt;&gt;"Total of All Categories",E$5="All Subcategories")),"",IF(AND(E$4="Total of All Categories",E$5="All Subcategories",E$6="All Types of Revenue"),'Sarasota-Sumter'!$S55,IF(AND(COUNTIF('Dropdown Selections'!$C:$C,"="&amp;E$4)=1,E$4&lt;&gt;"OTHER",E$5="Total"),INDEX('Sarasota-Sumter'!$H51:$S55,MATCH(E$4,'Sarasota-Sumter'!$G51:$G55,0),MATCH(E$6,'Sarasota-Sumter'!$H50:$S50,0)),IF(AND(COUNTIF('Dropdown Selections'!$C:$C,"="&amp;E$4)=1,E$4="OTHER",E$5="Total"),INDEX('Sarasota-Sumter'!$H51:$S55,MATCH("331900 - Federal Grant - Other",'Sarasota-Sumter'!$C51:$C55,0),MATCH(E$6,'Sarasota-Sumter'!$H50:$S50,0)),IF(AND(COUNTIF('Dropdown Selections'!$C:$C,"="&amp;E$4)&gt;1,OR(E$5&lt;&gt;"Total", E$5&lt;&gt;"All Subcategories"),E$4=INDEX('Dropdown Selections'!$C:$D,MATCH(E$5,'Dropdown Selections'!$D:$D,0),1)),INDEX('Sarasota-Sumter'!$H51:$S55,MATCH("*"&amp;E$5&amp;"*",'Sarasota-Sumter'!$C51:$C55,0),MATCH(E$6,'Sarasota-Sumter'!$H50:$S50,0)),IF(OR(AND(COUNTIF('Dropdown Selections'!$C:$C,"="&amp;E$4)&gt;1,E$5="Total"),AND(E$4="Total of All Categories",E$5="All Subcategories")),SUMIF('Sarasota-Sumter'!$G51:$G55,"="&amp;E$4,INDEX('Sarasota-Sumter'!$H51:$S55,,MATCH(E$6,'Sarasota-Sumter'!$H50:$S50,0))),""))))))),0)</f>
        <v>158407</v>
      </c>
      <c r="F66" s="31">
        <f>IFERROR(IF(OR(F$4="",F$5="",F$6=""),"",IF(OR(AND(F$4="Total of All Categories",F$5="Total"),AND( F$4&lt;&gt;"Total of All Categories",F$5="All Subcategories")),"",IF(AND(F$4="Total of All Categories",F$5="All Subcategories",F$6="All Types of Revenue"),'Sarasota-Sumter'!$S55,IF(AND(COUNTIF('Dropdown Selections'!$C:$C,"="&amp;F$4)=1,F$4&lt;&gt;"OTHER",F$5="Total"),INDEX('Sarasota-Sumter'!$H51:$S55,MATCH(F$4,'Sarasota-Sumter'!$G51:$G55,0),MATCH(F$6,'Sarasota-Sumter'!$H50:$S50,0)),IF(AND(COUNTIF('Dropdown Selections'!$C:$C,"="&amp;F$4)=1,F$4="OTHER",F$5="Total"),INDEX('Sarasota-Sumter'!$H51:$S55,MATCH("331900 - Federal Grant - Other",'Sarasota-Sumter'!$C51:$C55,0),MATCH(F$6,'Sarasota-Sumter'!$H50:$S50,0)),IF(AND(COUNTIF('Dropdown Selections'!$C:$C,"="&amp;F$4)&gt;1,OR(F$5&lt;&gt;"Total", F$5&lt;&gt;"All Subcategories"),F$4=INDEX('Dropdown Selections'!$C:$D,MATCH(F$5,'Dropdown Selections'!$D:$D,0),1)),INDEX('Sarasota-Sumter'!$H51:$S55,MATCH("*"&amp;F$5&amp;"*",'Sarasota-Sumter'!$C51:$C55,0),MATCH(F$6,'Sarasota-Sumter'!$H50:$S50,0)),IF(OR(AND(COUNTIF('Dropdown Selections'!$C:$C,"="&amp;F$4)&gt;1,F$5="Total"),AND(F$4="Total of All Categories",F$5="All Subcategories")),SUMIF('Sarasota-Sumter'!$G51:$G55,"="&amp;F$4,INDEX('Sarasota-Sumter'!$H51:$S55,,MATCH(F$6,'Sarasota-Sumter'!$H50:$S50,0))),""))))))),0)</f>
        <v>0</v>
      </c>
      <c r="G66" s="31">
        <f>IFERROR(IF(OR(G$4="",G$5="",G$6=""),"",IF(OR(AND(G$4="Total of All Categories",G$5="Total"),AND( G$4&lt;&gt;"Total of All Categories",G$5="All Subcategories")),"",IF(AND(G$4="Total of All Categories",G$5="All Subcategories",G$6="All Types of Revenue"),'Sarasota-Sumter'!$S55,IF(AND(COUNTIF('Dropdown Selections'!$C:$C,"="&amp;G$4)=1,G$4&lt;&gt;"OTHER",G$5="Total"),INDEX('Sarasota-Sumter'!$H51:$S55,MATCH(G$4,'Sarasota-Sumter'!$G51:$G55,0),MATCH(G$6,'Sarasota-Sumter'!$H50:$S50,0)),IF(AND(COUNTIF('Dropdown Selections'!$C:$C,"="&amp;G$4)=1,G$4="OTHER",G$5="Total"),INDEX('Sarasota-Sumter'!$H51:$S55,MATCH("331900 - Federal Grant - Other",'Sarasota-Sumter'!$C51:$C55,0),MATCH(G$6,'Sarasota-Sumter'!$H50:$S50,0)),IF(AND(COUNTIF('Dropdown Selections'!$C:$C,"="&amp;G$4)&gt;1,OR(G$5&lt;&gt;"Total", G$5&lt;&gt;"All Subcategories"),G$4=INDEX('Dropdown Selections'!$C:$D,MATCH(G$5,'Dropdown Selections'!$D:$D,0),1)),INDEX('Sarasota-Sumter'!$H51:$S55,MATCH("*"&amp;G$5&amp;"*",'Sarasota-Sumter'!$C51:$C55,0),MATCH(G$6,'Sarasota-Sumter'!$H50:$S50,0)),IF(OR(AND(COUNTIF('Dropdown Selections'!$C:$C,"="&amp;G$4)&gt;1,G$5="Total"),AND(G$4="Total of All Categories",G$5="All Subcategories")),SUMIF('Sarasota-Sumter'!$G51:$G55,"="&amp;G$4,INDEX('Sarasota-Sumter'!$H51:$S55,,MATCH(G$6,'Sarasota-Sumter'!$H50:$S50,0))),""))))))),0)</f>
        <v>387104</v>
      </c>
      <c r="H66" s="31">
        <f>IFERROR(IF(OR(H$4="",H$5="",H$6=""),"",IF(OR(AND(H$4="Total of All Categories",H$5="Total"),AND( H$4&lt;&gt;"Total of All Categories",H$5="All Subcategories")),"",IF(AND(H$4="Total of All Categories",H$5="All Subcategories",H$6="All Types of Revenue"),'Sarasota-Sumter'!$S55,IF(AND(COUNTIF('Dropdown Selections'!$C:$C,"="&amp;H$4)=1,H$4&lt;&gt;"OTHER",H$5="Total"),INDEX('Sarasota-Sumter'!$H51:$S55,MATCH(H$4,'Sarasota-Sumter'!$G51:$G55,0),MATCH(H$6,'Sarasota-Sumter'!$H50:$S50,0)),IF(AND(COUNTIF('Dropdown Selections'!$C:$C,"="&amp;H$4)=1,H$4="OTHER",H$5="Total"),INDEX('Sarasota-Sumter'!$H51:$S55,MATCH("331900 - Federal Grant - Other",'Sarasota-Sumter'!$C51:$C55,0),MATCH(H$6,'Sarasota-Sumter'!$H50:$S50,0)),IF(AND(COUNTIF('Dropdown Selections'!$C:$C,"="&amp;H$4)&gt;1,OR(H$5&lt;&gt;"Total", H$5&lt;&gt;"All Subcategories"),H$4=INDEX('Dropdown Selections'!$C:$D,MATCH(H$5,'Dropdown Selections'!$D:$D,0),1)),INDEX('Sarasota-Sumter'!$H51:$S55,MATCH("*"&amp;H$5&amp;"*",'Sarasota-Sumter'!$C51:$C55,0),MATCH(H$6,'Sarasota-Sumter'!$H50:$S50,0)),IF(OR(AND(COUNTIF('Dropdown Selections'!$C:$C,"="&amp;H$4)&gt;1,H$5="Total"),AND(H$4="Total of All Categories",H$5="All Subcategories")),SUMIF('Sarasota-Sumter'!$G51:$G55,"="&amp;H$4,INDEX('Sarasota-Sumter'!$H51:$S55,,MATCH(H$6,'Sarasota-Sumter'!$H50:$S50,0))),""))))))),0)</f>
        <v>0</v>
      </c>
      <c r="I66" s="31">
        <f>IFERROR(IF(OR(I$4="",I$5="",I$6=""),"",IF(OR(AND(I$4="Total of All Categories",I$5="Total"),AND( I$4&lt;&gt;"Total of All Categories",I$5="All Subcategories")),"",IF(AND(I$4="Total of All Categories",I$5="All Subcategories",I$6="All Types of Revenue"),'Sarasota-Sumter'!$S55,IF(AND(COUNTIF('Dropdown Selections'!$C:$C,"="&amp;I$4)=1,I$4&lt;&gt;"OTHER",I$5="Total"),INDEX('Sarasota-Sumter'!$H51:$S55,MATCH(I$4,'Sarasota-Sumter'!$G51:$G55,0),MATCH(I$6,'Sarasota-Sumter'!$H50:$S50,0)),IF(AND(COUNTIF('Dropdown Selections'!$C:$C,"="&amp;I$4)=1,I$4="OTHER",I$5="Total"),INDEX('Sarasota-Sumter'!$H51:$S55,MATCH("331900 - Federal Grant - Other",'Sarasota-Sumter'!$C51:$C55,0),MATCH(I$6,'Sarasota-Sumter'!$H50:$S50,0)),IF(AND(COUNTIF('Dropdown Selections'!$C:$C,"="&amp;I$4)&gt;1,OR(I$5&lt;&gt;"Total", I$5&lt;&gt;"All Subcategories"),I$4=INDEX('Dropdown Selections'!$C:$D,MATCH(I$5,'Dropdown Selections'!$D:$D,0),1)),INDEX('Sarasota-Sumter'!$H51:$S55,MATCH("*"&amp;I$5&amp;"*",'Sarasota-Sumter'!$C51:$C55,0),MATCH(I$6,'Sarasota-Sumter'!$H50:$S50,0)),IF(OR(AND(COUNTIF('Dropdown Selections'!$C:$C,"="&amp;I$4)&gt;1,I$5="Total"),AND(I$4="Total of All Categories",I$5="All Subcategories")),SUMIF('Sarasota-Sumter'!$G51:$G55,"="&amp;I$4,INDEX('Sarasota-Sumter'!$H51:$S55,,MATCH(I$6,'Sarasota-Sumter'!$H50:$S50,0))),""))))))),0)</f>
        <v>144132</v>
      </c>
      <c r="J66" s="31">
        <f>IFERROR(IF(OR(J$4="",J$5="",J$6=""),"",IF(OR(AND(J$4="Total of All Categories",J$5="Total"),AND( J$4&lt;&gt;"Total of All Categories",J$5="All Subcategories")),"",IF(AND(J$4="Total of All Categories",J$5="All Subcategories",J$6="All Types of Revenue"),'Sarasota-Sumter'!$S55,IF(AND(COUNTIF('Dropdown Selections'!$C:$C,"="&amp;J$4)=1,J$4&lt;&gt;"OTHER",J$5="Total"),INDEX('Sarasota-Sumter'!$H51:$S55,MATCH(J$4,'Sarasota-Sumter'!$G51:$G55,0),MATCH(J$6,'Sarasota-Sumter'!$H50:$S50,0)),IF(AND(COUNTIF('Dropdown Selections'!$C:$C,"="&amp;J$4)=1,J$4="OTHER",J$5="Total"),INDEX('Sarasota-Sumter'!$H51:$S55,MATCH("331900 - Federal Grant - Other",'Sarasota-Sumter'!$C51:$C55,0),MATCH(J$6,'Sarasota-Sumter'!$H50:$S50,0)),IF(AND(COUNTIF('Dropdown Selections'!$C:$C,"="&amp;J$4)&gt;1,OR(J$5&lt;&gt;"Total", J$5&lt;&gt;"All Subcategories"),J$4=INDEX('Dropdown Selections'!$C:$D,MATCH(J$5,'Dropdown Selections'!$D:$D,0),1)),INDEX('Sarasota-Sumter'!$H51:$S55,MATCH("*"&amp;J$5&amp;"*",'Sarasota-Sumter'!$C51:$C55,0),MATCH(J$6,'Sarasota-Sumter'!$H50:$S50,0)),IF(OR(AND(COUNTIF('Dropdown Selections'!$C:$C,"="&amp;J$4)&gt;1,J$5="Total"),AND(J$4="Total of All Categories",J$5="All Subcategories")),SUMIF('Sarasota-Sumter'!$G51:$G55,"="&amp;J$4,INDEX('Sarasota-Sumter'!$H51:$S55,,MATCH(J$6,'Sarasota-Sumter'!$H50:$S50,0))),""))))))),0)</f>
        <v>0</v>
      </c>
      <c r="K66" s="31">
        <f>IFERROR(IF(OR(K$4="",K$5="",K$6=""),"",IF(OR(AND(K$4="Total of All Categories",K$5="Total"),AND( K$4&lt;&gt;"Total of All Categories",K$5="All Subcategories")),"",IF(AND(K$4="Total of All Categories",K$5="All Subcategories",K$6="All Types of Revenue"),'Sarasota-Sumter'!$S55,IF(AND(COUNTIF('Dropdown Selections'!$C:$C,"="&amp;K$4)=1,K$4&lt;&gt;"OTHER",K$5="Total"),INDEX('Sarasota-Sumter'!$H51:$S55,MATCH(K$4,'Sarasota-Sumter'!$G51:$G55,0),MATCH(K$6,'Sarasota-Sumter'!$H50:$S50,0)),IF(AND(COUNTIF('Dropdown Selections'!$C:$C,"="&amp;K$4)=1,K$4="OTHER",K$5="Total"),INDEX('Sarasota-Sumter'!$H51:$S55,MATCH("331900 - Federal Grant - Other",'Sarasota-Sumter'!$C51:$C55,0),MATCH(K$6,'Sarasota-Sumter'!$H50:$S50,0)),IF(AND(COUNTIF('Dropdown Selections'!$C:$C,"="&amp;K$4)&gt;1,OR(K$5&lt;&gt;"Total", K$5&lt;&gt;"All Subcategories"),K$4=INDEX('Dropdown Selections'!$C:$D,MATCH(K$5,'Dropdown Selections'!$D:$D,0),1)),INDEX('Sarasota-Sumter'!$H51:$S55,MATCH("*"&amp;K$5&amp;"*",'Sarasota-Sumter'!$C51:$C55,0),MATCH(K$6,'Sarasota-Sumter'!$H50:$S50,0)),IF(OR(AND(COUNTIF('Dropdown Selections'!$C:$C,"="&amp;K$4)&gt;1,K$5="Total"),AND(K$4="Total of All Categories",K$5="All Subcategories")),SUMIF('Sarasota-Sumter'!$G51:$G55,"="&amp;K$4,INDEX('Sarasota-Sumter'!$H51:$S55,,MATCH(K$6,'Sarasota-Sumter'!$H50:$S50,0))),""))))))),0)</f>
        <v>0</v>
      </c>
      <c r="L66" s="31">
        <f>IFERROR(IF(OR(L$4="",L$5="",L$6=""),"",IF(OR(AND(L$4="Total of All Categories",L$5="Total"),AND( L$4&lt;&gt;"Total of All Categories",L$5="All Subcategories")),"",IF(AND(L$4="Total of All Categories",L$5="All Subcategories",L$6="All Types of Revenue"),'Sarasota-Sumter'!$S55,IF(AND(COUNTIF('Dropdown Selections'!$C:$C,"="&amp;L$4)=1,L$4&lt;&gt;"OTHER",L$5="Total"),INDEX('Sarasota-Sumter'!$H51:$S55,MATCH(L$4,'Sarasota-Sumter'!$G51:$G55,0),MATCH(L$6,'Sarasota-Sumter'!$H50:$S50,0)),IF(AND(COUNTIF('Dropdown Selections'!$C:$C,"="&amp;L$4)=1,L$4="OTHER",L$5="Total"),INDEX('Sarasota-Sumter'!$H51:$S55,MATCH("331900 - Federal Grant - Other",'Sarasota-Sumter'!$C51:$C55,0),MATCH(L$6,'Sarasota-Sumter'!$H50:$S50,0)),IF(AND(COUNTIF('Dropdown Selections'!$C:$C,"="&amp;L$4)&gt;1,OR(L$5&lt;&gt;"Total", L$5&lt;&gt;"All Subcategories"),L$4=INDEX('Dropdown Selections'!$C:$D,MATCH(L$5,'Dropdown Selections'!$D:$D,0),1)),INDEX('Sarasota-Sumter'!$H51:$S55,MATCH("*"&amp;L$5&amp;"*",'Sarasota-Sumter'!$C51:$C55,0),MATCH(L$6,'Sarasota-Sumter'!$H50:$S50,0)),IF(OR(AND(COUNTIF('Dropdown Selections'!$C:$C,"="&amp;L$4)&gt;1,L$5="Total"),AND(L$4="Total of All Categories",L$5="All Subcategories")),SUMIF('Sarasota-Sumter'!$G51:$G55,"="&amp;L$4,INDEX('Sarasota-Sumter'!$H51:$S55,,MATCH(L$6,'Sarasota-Sumter'!$H50:$S50,0))),""))))))),0)</f>
        <v>0</v>
      </c>
    </row>
    <row r="67" spans="2:12" s="29" customFormat="1" ht="15.75" x14ac:dyDescent="0.25">
      <c r="B67" s="32" t="s">
        <v>166</v>
      </c>
      <c r="C67" s="31">
        <f>IFERROR(IF(OR(C$4="",C$5="",C$6=""),"",IF(OR(AND(C$4="Total of All Categories",C$5="Total"),AND( C$4&lt;&gt;"Total of All Categories",C$5="All Subcategories")),"",IF(AND(C$4="Total of All Categories",C$5="All Subcategories",C$6="All Types of Revenue"),'Suwannee-Wakulla'!$S12,IF(AND(COUNTIF('Dropdown Selections'!$C:$C,"="&amp;C$4)=1,C$4&lt;&gt;"OTHER",C$5="Total"),INDEX('Suwannee-Wakulla'!$H7:$S12,MATCH(C$4,'Suwannee-Wakulla'!$G7:$G12,0),MATCH(C$6,'Suwannee-Wakulla'!$H6:$S6,0)),IF(AND(COUNTIF('Dropdown Selections'!$C:$C,"="&amp;C$4)=1,C$4="OTHER",C$5="Total"),INDEX('Suwannee-Wakulla'!$H7:$S12,MATCH("331900 - Federal Grant - Other",'Suwannee-Wakulla'!$C7:$C12,0),MATCH(C$6,'Suwannee-Wakulla'!$H6:$S6,0)),IF(AND(COUNTIF('Dropdown Selections'!$C:$C,"="&amp;C$4)&gt;1,OR(C$5&lt;&gt;"Total", C$5&lt;&gt;"All Subcategories"),C$4=INDEX('Dropdown Selections'!$C:$D,MATCH(C$5,'Dropdown Selections'!$D:$D,0),1)),INDEX('Suwannee-Wakulla'!$H7:$S12,MATCH("*"&amp;C$5&amp;"*",'Suwannee-Wakulla'!$C7:$C12,0),MATCH(C$6,'Suwannee-Wakulla'!$H6:$S6,0)),IF(OR(AND(COUNTIF('Dropdown Selections'!$C:$C,"="&amp;C$4)&gt;1,C$5="Total"),AND(C$4="Total of All Categories",C$5="All Subcategories")),SUMIF('Suwannee-Wakulla'!$G7:$G12,"="&amp;C$4,INDEX('Suwannee-Wakulla'!$H7:$S12,,MATCH(C$6,'Suwannee-Wakulla'!$H6:$S6,0))),""))))))),0)</f>
        <v>653236</v>
      </c>
      <c r="D67" s="31">
        <f>IFERROR(IF(OR(D$4="",D$5="",D$6=""),"",IF(OR(AND(D$4="Total of All Categories",D$5="Total"),AND( D$4&lt;&gt;"Total of All Categories",D$5="All Subcategories")),"",IF(AND(D$4="Total of All Categories",D$5="All Subcategories",D$6="All Types of Revenue"),'Suwannee-Wakulla'!$S12,IF(AND(COUNTIF('Dropdown Selections'!$C:$C,"="&amp;D$4)=1,D$4&lt;&gt;"OTHER",D$5="Total"),INDEX('Suwannee-Wakulla'!$H7:$S12,MATCH(D$4,'Suwannee-Wakulla'!$G7:$G12,0),MATCH(D$6,'Suwannee-Wakulla'!$H6:$S6,0)),IF(AND(COUNTIF('Dropdown Selections'!$C:$C,"="&amp;D$4)=1,D$4="OTHER",D$5="Total"),INDEX('Suwannee-Wakulla'!$H7:$S12,MATCH("331900 - Federal Grant - Other",'Suwannee-Wakulla'!$C7:$C12,0),MATCH(D$6,'Suwannee-Wakulla'!$H6:$S6,0)),IF(AND(COUNTIF('Dropdown Selections'!$C:$C,"="&amp;D$4)&gt;1,OR(D$5&lt;&gt;"Total", D$5&lt;&gt;"All Subcategories"),D$4=INDEX('Dropdown Selections'!$C:$D,MATCH(D$5,'Dropdown Selections'!$D:$D,0),1)),INDEX('Suwannee-Wakulla'!$H7:$S12,MATCH("*"&amp;D$5&amp;"*",'Suwannee-Wakulla'!$C7:$C12,0),MATCH(D$6,'Suwannee-Wakulla'!$H6:$S6,0)),IF(OR(AND(COUNTIF('Dropdown Selections'!$C:$C,"="&amp;D$4)&gt;1,D$5="Total"),AND(D$4="Total of All Categories",D$5="All Subcategories")),SUMIF('Suwannee-Wakulla'!$G7:$G12,"="&amp;D$4,INDEX('Suwannee-Wakulla'!$H7:$S12,,MATCH(D$6,'Suwannee-Wakulla'!$H6:$S6,0))),""))))))),0)</f>
        <v>37223</v>
      </c>
      <c r="E67" s="31">
        <f>IFERROR(IF(OR(E$4="",E$5="",E$6=""),"",IF(OR(AND(E$4="Total of All Categories",E$5="Total"),AND( E$4&lt;&gt;"Total of All Categories",E$5="All Subcategories")),"",IF(AND(E$4="Total of All Categories",E$5="All Subcategories",E$6="All Types of Revenue"),'Suwannee-Wakulla'!$S12,IF(AND(COUNTIF('Dropdown Selections'!$C:$C,"="&amp;E$4)=1,E$4&lt;&gt;"OTHER",E$5="Total"),INDEX('Suwannee-Wakulla'!$H7:$S12,MATCH(E$4,'Suwannee-Wakulla'!$G7:$G12,0),MATCH(E$6,'Suwannee-Wakulla'!$H6:$S6,0)),IF(AND(COUNTIF('Dropdown Selections'!$C:$C,"="&amp;E$4)=1,E$4="OTHER",E$5="Total"),INDEX('Suwannee-Wakulla'!$H7:$S12,MATCH("331900 - Federal Grant - Other",'Suwannee-Wakulla'!$C7:$C12,0),MATCH(E$6,'Suwannee-Wakulla'!$H6:$S6,0)),IF(AND(COUNTIF('Dropdown Selections'!$C:$C,"="&amp;E$4)&gt;1,OR(E$5&lt;&gt;"Total", E$5&lt;&gt;"All Subcategories"),E$4=INDEX('Dropdown Selections'!$C:$D,MATCH(E$5,'Dropdown Selections'!$D:$D,0),1)),INDEX('Suwannee-Wakulla'!$H7:$S12,MATCH("*"&amp;E$5&amp;"*",'Suwannee-Wakulla'!$C7:$C12,0),MATCH(E$6,'Suwannee-Wakulla'!$H6:$S6,0)),IF(OR(AND(COUNTIF('Dropdown Selections'!$C:$C,"="&amp;E$4)&gt;1,E$5="Total"),AND(E$4="Total of All Categories",E$5="All Subcategories")),SUMIF('Suwannee-Wakulla'!$G7:$G12,"="&amp;E$4,INDEX('Suwannee-Wakulla'!$H7:$S12,,MATCH(E$6,'Suwannee-Wakulla'!$H6:$S6,0))),""))))))),0)</f>
        <v>316876</v>
      </c>
      <c r="F67" s="31">
        <f>IFERROR(IF(OR(F$4="",F$5="",F$6=""),"",IF(OR(AND(F$4="Total of All Categories",F$5="Total"),AND( F$4&lt;&gt;"Total of All Categories",F$5="All Subcategories")),"",IF(AND(F$4="Total of All Categories",F$5="All Subcategories",F$6="All Types of Revenue"),'Suwannee-Wakulla'!$S12,IF(AND(COUNTIF('Dropdown Selections'!$C:$C,"="&amp;F$4)=1,F$4&lt;&gt;"OTHER",F$5="Total"),INDEX('Suwannee-Wakulla'!$H7:$S12,MATCH(F$4,'Suwannee-Wakulla'!$G7:$G12,0),MATCH(F$6,'Suwannee-Wakulla'!$H6:$S6,0)),IF(AND(COUNTIF('Dropdown Selections'!$C:$C,"="&amp;F$4)=1,F$4="OTHER",F$5="Total"),INDEX('Suwannee-Wakulla'!$H7:$S12,MATCH("331900 - Federal Grant - Other",'Suwannee-Wakulla'!$C7:$C12,0),MATCH(F$6,'Suwannee-Wakulla'!$H6:$S6,0)),IF(AND(COUNTIF('Dropdown Selections'!$C:$C,"="&amp;F$4)&gt;1,OR(F$5&lt;&gt;"Total", F$5&lt;&gt;"All Subcategories"),F$4=INDEX('Dropdown Selections'!$C:$D,MATCH(F$5,'Dropdown Selections'!$D:$D,0),1)),INDEX('Suwannee-Wakulla'!$H7:$S12,MATCH("*"&amp;F$5&amp;"*",'Suwannee-Wakulla'!$C7:$C12,0),MATCH(F$6,'Suwannee-Wakulla'!$H6:$S6,0)),IF(OR(AND(COUNTIF('Dropdown Selections'!$C:$C,"="&amp;F$4)&gt;1,F$5="Total"),AND(F$4="Total of All Categories",F$5="All Subcategories")),SUMIF('Suwannee-Wakulla'!$G7:$G12,"="&amp;F$4,INDEX('Suwannee-Wakulla'!$H7:$S12,,MATCH(F$6,'Suwannee-Wakulla'!$H6:$S6,0))),""))))))),0)</f>
        <v>0</v>
      </c>
      <c r="G67" s="31">
        <f>IFERROR(IF(OR(G$4="",G$5="",G$6=""),"",IF(OR(AND(G$4="Total of All Categories",G$5="Total"),AND( G$4&lt;&gt;"Total of All Categories",G$5="All Subcategories")),"",IF(AND(G$4="Total of All Categories",G$5="All Subcategories",G$6="All Types of Revenue"),'Suwannee-Wakulla'!$S12,IF(AND(COUNTIF('Dropdown Selections'!$C:$C,"="&amp;G$4)=1,G$4&lt;&gt;"OTHER",G$5="Total"),INDEX('Suwannee-Wakulla'!$H7:$S12,MATCH(G$4,'Suwannee-Wakulla'!$G7:$G12,0),MATCH(G$6,'Suwannee-Wakulla'!$H6:$S6,0)),IF(AND(COUNTIF('Dropdown Selections'!$C:$C,"="&amp;G$4)=1,G$4="OTHER",G$5="Total"),INDEX('Suwannee-Wakulla'!$H7:$S12,MATCH("331900 - Federal Grant - Other",'Suwannee-Wakulla'!$C7:$C12,0),MATCH(G$6,'Suwannee-Wakulla'!$H6:$S6,0)),IF(AND(COUNTIF('Dropdown Selections'!$C:$C,"="&amp;G$4)&gt;1,OR(G$5&lt;&gt;"Total", G$5&lt;&gt;"All Subcategories"),G$4=INDEX('Dropdown Selections'!$C:$D,MATCH(G$5,'Dropdown Selections'!$D:$D,0),1)),INDEX('Suwannee-Wakulla'!$H7:$S12,MATCH("*"&amp;G$5&amp;"*",'Suwannee-Wakulla'!$C7:$C12,0),MATCH(G$6,'Suwannee-Wakulla'!$H6:$S6,0)),IF(OR(AND(COUNTIF('Dropdown Selections'!$C:$C,"="&amp;G$4)&gt;1,G$5="Total"),AND(G$4="Total of All Categories",G$5="All Subcategories")),SUMIF('Suwannee-Wakulla'!$G7:$G12,"="&amp;G$4,INDEX('Suwannee-Wakulla'!$H7:$S12,,MATCH(G$6,'Suwannee-Wakulla'!$H6:$S6,0))),""))))))),0)</f>
        <v>36081</v>
      </c>
      <c r="H67" s="31">
        <f>IFERROR(IF(OR(H$4="",H$5="",H$6=""),"",IF(OR(AND(H$4="Total of All Categories",H$5="Total"),AND( H$4&lt;&gt;"Total of All Categories",H$5="All Subcategories")),"",IF(AND(H$4="Total of All Categories",H$5="All Subcategories",H$6="All Types of Revenue"),'Suwannee-Wakulla'!$S12,IF(AND(COUNTIF('Dropdown Selections'!$C:$C,"="&amp;H$4)=1,H$4&lt;&gt;"OTHER",H$5="Total"),INDEX('Suwannee-Wakulla'!$H7:$S12,MATCH(H$4,'Suwannee-Wakulla'!$G7:$G12,0),MATCH(H$6,'Suwannee-Wakulla'!$H6:$S6,0)),IF(AND(COUNTIF('Dropdown Selections'!$C:$C,"="&amp;H$4)=1,H$4="OTHER",H$5="Total"),INDEX('Suwannee-Wakulla'!$H7:$S12,MATCH("331900 - Federal Grant - Other",'Suwannee-Wakulla'!$C7:$C12,0),MATCH(H$6,'Suwannee-Wakulla'!$H6:$S6,0)),IF(AND(COUNTIF('Dropdown Selections'!$C:$C,"="&amp;H$4)&gt;1,OR(H$5&lt;&gt;"Total", H$5&lt;&gt;"All Subcategories"),H$4=INDEX('Dropdown Selections'!$C:$D,MATCH(H$5,'Dropdown Selections'!$D:$D,0),1)),INDEX('Suwannee-Wakulla'!$H7:$S12,MATCH("*"&amp;H$5&amp;"*",'Suwannee-Wakulla'!$C7:$C12,0),MATCH(H$6,'Suwannee-Wakulla'!$H6:$S6,0)),IF(OR(AND(COUNTIF('Dropdown Selections'!$C:$C,"="&amp;H$4)&gt;1,H$5="Total"),AND(H$4="Total of All Categories",H$5="All Subcategories")),SUMIF('Suwannee-Wakulla'!$G7:$G12,"="&amp;H$4,INDEX('Suwannee-Wakulla'!$H7:$S12,,MATCH(H$6,'Suwannee-Wakulla'!$H6:$S6,0))),""))))))),0)</f>
        <v>18425</v>
      </c>
      <c r="I67" s="31">
        <f>IFERROR(IF(OR(I$4="",I$5="",I$6=""),"",IF(OR(AND(I$4="Total of All Categories",I$5="Total"),AND( I$4&lt;&gt;"Total of All Categories",I$5="All Subcategories")),"",IF(AND(I$4="Total of All Categories",I$5="All Subcategories",I$6="All Types of Revenue"),'Suwannee-Wakulla'!$S12,IF(AND(COUNTIF('Dropdown Selections'!$C:$C,"="&amp;I$4)=1,I$4&lt;&gt;"OTHER",I$5="Total"),INDEX('Suwannee-Wakulla'!$H7:$S12,MATCH(I$4,'Suwannee-Wakulla'!$G7:$G12,0),MATCH(I$6,'Suwannee-Wakulla'!$H6:$S6,0)),IF(AND(COUNTIF('Dropdown Selections'!$C:$C,"="&amp;I$4)=1,I$4="OTHER",I$5="Total"),INDEX('Suwannee-Wakulla'!$H7:$S12,MATCH("331900 - Federal Grant - Other",'Suwannee-Wakulla'!$C7:$C12,0),MATCH(I$6,'Suwannee-Wakulla'!$H6:$S6,0)),IF(AND(COUNTIF('Dropdown Selections'!$C:$C,"="&amp;I$4)&gt;1,OR(I$5&lt;&gt;"Total", I$5&lt;&gt;"All Subcategories"),I$4=INDEX('Dropdown Selections'!$C:$D,MATCH(I$5,'Dropdown Selections'!$D:$D,0),1)),INDEX('Suwannee-Wakulla'!$H7:$S12,MATCH("*"&amp;I$5&amp;"*",'Suwannee-Wakulla'!$C7:$C12,0),MATCH(I$6,'Suwannee-Wakulla'!$H6:$S6,0)),IF(OR(AND(COUNTIF('Dropdown Selections'!$C:$C,"="&amp;I$4)&gt;1,I$5="Total"),AND(I$4="Total of All Categories",I$5="All Subcategories")),SUMIF('Suwannee-Wakulla'!$G7:$G12,"="&amp;I$4,INDEX('Suwannee-Wakulla'!$H7:$S12,,MATCH(I$6,'Suwannee-Wakulla'!$H6:$S6,0))),""))))))),0)</f>
        <v>244631</v>
      </c>
      <c r="J67" s="31">
        <f>IFERROR(IF(OR(J$4="",J$5="",J$6=""),"",IF(OR(AND(J$4="Total of All Categories",J$5="Total"),AND( J$4&lt;&gt;"Total of All Categories",J$5="All Subcategories")),"",IF(AND(J$4="Total of All Categories",J$5="All Subcategories",J$6="All Types of Revenue"),'Suwannee-Wakulla'!$S12,IF(AND(COUNTIF('Dropdown Selections'!$C:$C,"="&amp;J$4)=1,J$4&lt;&gt;"OTHER",J$5="Total"),INDEX('Suwannee-Wakulla'!$H7:$S12,MATCH(J$4,'Suwannee-Wakulla'!$G7:$G12,0),MATCH(J$6,'Suwannee-Wakulla'!$H6:$S6,0)),IF(AND(COUNTIF('Dropdown Selections'!$C:$C,"="&amp;J$4)=1,J$4="OTHER",J$5="Total"),INDEX('Suwannee-Wakulla'!$H7:$S12,MATCH("331900 - Federal Grant - Other",'Suwannee-Wakulla'!$C7:$C12,0),MATCH(J$6,'Suwannee-Wakulla'!$H6:$S6,0)),IF(AND(COUNTIF('Dropdown Selections'!$C:$C,"="&amp;J$4)&gt;1,OR(J$5&lt;&gt;"Total", J$5&lt;&gt;"All Subcategories"),J$4=INDEX('Dropdown Selections'!$C:$D,MATCH(J$5,'Dropdown Selections'!$D:$D,0),1)),INDEX('Suwannee-Wakulla'!$H7:$S12,MATCH("*"&amp;J$5&amp;"*",'Suwannee-Wakulla'!$C7:$C12,0),MATCH(J$6,'Suwannee-Wakulla'!$H6:$S6,0)),IF(OR(AND(COUNTIF('Dropdown Selections'!$C:$C,"="&amp;J$4)&gt;1,J$5="Total"),AND(J$4="Total of All Categories",J$5="All Subcategories")),SUMIF('Suwannee-Wakulla'!$G7:$G12,"="&amp;J$4,INDEX('Suwannee-Wakulla'!$H7:$S12,,MATCH(J$6,'Suwannee-Wakulla'!$H6:$S6,0))),""))))))),0)</f>
        <v>0</v>
      </c>
      <c r="K67" s="31">
        <f>IFERROR(IF(OR(K$4="",K$5="",K$6=""),"",IF(OR(AND(K$4="Total of All Categories",K$5="Total"),AND( K$4&lt;&gt;"Total of All Categories",K$5="All Subcategories")),"",IF(AND(K$4="Total of All Categories",K$5="All Subcategories",K$6="All Types of Revenue"),'Suwannee-Wakulla'!$S12,IF(AND(COUNTIF('Dropdown Selections'!$C:$C,"="&amp;K$4)=1,K$4&lt;&gt;"OTHER",K$5="Total"),INDEX('Suwannee-Wakulla'!$H7:$S12,MATCH(K$4,'Suwannee-Wakulla'!$G7:$G12,0),MATCH(K$6,'Suwannee-Wakulla'!$H6:$S6,0)),IF(AND(COUNTIF('Dropdown Selections'!$C:$C,"="&amp;K$4)=1,K$4="OTHER",K$5="Total"),INDEX('Suwannee-Wakulla'!$H7:$S12,MATCH("331900 - Federal Grant - Other",'Suwannee-Wakulla'!$C7:$C12,0),MATCH(K$6,'Suwannee-Wakulla'!$H6:$S6,0)),IF(AND(COUNTIF('Dropdown Selections'!$C:$C,"="&amp;K$4)&gt;1,OR(K$5&lt;&gt;"Total", K$5&lt;&gt;"All Subcategories"),K$4=INDEX('Dropdown Selections'!$C:$D,MATCH(K$5,'Dropdown Selections'!$D:$D,0),1)),INDEX('Suwannee-Wakulla'!$H7:$S12,MATCH("*"&amp;K$5&amp;"*",'Suwannee-Wakulla'!$C7:$C12,0),MATCH(K$6,'Suwannee-Wakulla'!$H6:$S6,0)),IF(OR(AND(COUNTIF('Dropdown Selections'!$C:$C,"="&amp;K$4)&gt;1,K$5="Total"),AND(K$4="Total of All Categories",K$5="All Subcategories")),SUMIF('Suwannee-Wakulla'!$G7:$G12,"="&amp;K$4,INDEX('Suwannee-Wakulla'!$H7:$S12,,MATCH(K$6,'Suwannee-Wakulla'!$H6:$S6,0))),""))))))),0)</f>
        <v>0</v>
      </c>
      <c r="L67" s="31">
        <f>IFERROR(IF(OR(L$4="",L$5="",L$6=""),"",IF(OR(AND(L$4="Total of All Categories",L$5="Total"),AND( L$4&lt;&gt;"Total of All Categories",L$5="All Subcategories")),"",IF(AND(L$4="Total of All Categories",L$5="All Subcategories",L$6="All Types of Revenue"),'Suwannee-Wakulla'!$S12,IF(AND(COUNTIF('Dropdown Selections'!$C:$C,"="&amp;L$4)=1,L$4&lt;&gt;"OTHER",L$5="Total"),INDEX('Suwannee-Wakulla'!$H7:$S12,MATCH(L$4,'Suwannee-Wakulla'!$G7:$G12,0),MATCH(L$6,'Suwannee-Wakulla'!$H6:$S6,0)),IF(AND(COUNTIF('Dropdown Selections'!$C:$C,"="&amp;L$4)=1,L$4="OTHER",L$5="Total"),INDEX('Suwannee-Wakulla'!$H7:$S12,MATCH("331900 - Federal Grant - Other",'Suwannee-Wakulla'!$C7:$C12,0),MATCH(L$6,'Suwannee-Wakulla'!$H6:$S6,0)),IF(AND(COUNTIF('Dropdown Selections'!$C:$C,"="&amp;L$4)&gt;1,OR(L$5&lt;&gt;"Total", L$5&lt;&gt;"All Subcategories"),L$4=INDEX('Dropdown Selections'!$C:$D,MATCH(L$5,'Dropdown Selections'!$D:$D,0),1)),INDEX('Suwannee-Wakulla'!$H7:$S12,MATCH("*"&amp;L$5&amp;"*",'Suwannee-Wakulla'!$C7:$C12,0),MATCH(L$6,'Suwannee-Wakulla'!$H6:$S6,0)),IF(OR(AND(COUNTIF('Dropdown Selections'!$C:$C,"="&amp;L$4)&gt;1,L$5="Total"),AND(L$4="Total of All Categories",L$5="All Subcategories")),SUMIF('Suwannee-Wakulla'!$G7:$G12,"="&amp;L$4,INDEX('Suwannee-Wakulla'!$H7:$S12,,MATCH(L$6,'Suwannee-Wakulla'!$H6:$S6,0))),""))))))),0)</f>
        <v>0</v>
      </c>
    </row>
    <row r="68" spans="2:12" s="29" customFormat="1" ht="15.75" x14ac:dyDescent="0.25">
      <c r="B68" s="32" t="s">
        <v>167</v>
      </c>
      <c r="C68" s="31">
        <f>IFERROR(IF(OR(C$4="",C$5="",C$6=""),"",IF(OR(AND(C$4="Total of All Categories",C$5="Total"),AND( C$4&lt;&gt;"Total of All Categories",C$5="All Subcategories")),"",IF(AND(C$4="Total of All Categories",C$5="All Subcategories",C$6="All Types of Revenue"),'Suwannee-Wakulla'!$S24,IF(AND(COUNTIF('Dropdown Selections'!$C:$C,"="&amp;C$4)=1,C$4&lt;&gt;"OTHER",C$5="Total"),INDEX('Suwannee-Wakulla'!$H15:$S24,MATCH(C$4,'Suwannee-Wakulla'!$G15:$G24,0),MATCH(C$6,'Suwannee-Wakulla'!$H14:$S14,0)),IF(AND(COUNTIF('Dropdown Selections'!$C:$C,"="&amp;C$4)=1,C$4="OTHER",C$5="Total"),INDEX('Suwannee-Wakulla'!$H15:$S24,MATCH("331900 - Federal Grant - Other",'Suwannee-Wakulla'!$C15:$C24,0),MATCH(C$6,'Suwannee-Wakulla'!$H14:$S14,0)),IF(AND(COUNTIF('Dropdown Selections'!$C:$C,"="&amp;C$4)&gt;1,OR(C$5&lt;&gt;"Total", C$5&lt;&gt;"All Subcategories"),C$4=INDEX('Dropdown Selections'!$C:$D,MATCH(C$5,'Dropdown Selections'!$D:$D,0),1)),INDEX('Suwannee-Wakulla'!$H15:$S24,MATCH("*"&amp;C$5&amp;"*",'Suwannee-Wakulla'!$C15:$C24,0),MATCH(C$6,'Suwannee-Wakulla'!$H14:$S14,0)),IF(OR(AND(COUNTIF('Dropdown Selections'!$C:$C,"="&amp;C$4)&gt;1,C$5="Total"),AND(C$4="Total of All Categories",C$5="All Subcategories")),SUMIF('Suwannee-Wakulla'!$G15:$G24,"="&amp;C$4,INDEX('Suwannee-Wakulla'!$H15:$S24,,MATCH(C$6,'Suwannee-Wakulla'!$H14:$S14,0))),""))))))),0)</f>
        <v>1409115</v>
      </c>
      <c r="D68" s="31">
        <f>IFERROR(IF(OR(D$4="",D$5="",D$6=""),"",IF(OR(AND(D$4="Total of All Categories",D$5="Total"),AND( D$4&lt;&gt;"Total of All Categories",D$5="All Subcategories")),"",IF(AND(D$4="Total of All Categories",D$5="All Subcategories",D$6="All Types of Revenue"),'Suwannee-Wakulla'!$S24,IF(AND(COUNTIF('Dropdown Selections'!$C:$C,"="&amp;D$4)=1,D$4&lt;&gt;"OTHER",D$5="Total"),INDEX('Suwannee-Wakulla'!$H15:$S24,MATCH(D$4,'Suwannee-Wakulla'!$G15:$G24,0),MATCH(D$6,'Suwannee-Wakulla'!$H14:$S14,0)),IF(AND(COUNTIF('Dropdown Selections'!$C:$C,"="&amp;D$4)=1,D$4="OTHER",D$5="Total"),INDEX('Suwannee-Wakulla'!$H15:$S24,MATCH("331900 - Federal Grant - Other",'Suwannee-Wakulla'!$C15:$C24,0),MATCH(D$6,'Suwannee-Wakulla'!$H14:$S14,0)),IF(AND(COUNTIF('Dropdown Selections'!$C:$C,"="&amp;D$4)&gt;1,OR(D$5&lt;&gt;"Total", D$5&lt;&gt;"All Subcategories"),D$4=INDEX('Dropdown Selections'!$C:$D,MATCH(D$5,'Dropdown Selections'!$D:$D,0),1)),INDEX('Suwannee-Wakulla'!$H15:$S24,MATCH("*"&amp;D$5&amp;"*",'Suwannee-Wakulla'!$C15:$C24,0),MATCH(D$6,'Suwannee-Wakulla'!$H14:$S14,0)),IF(OR(AND(COUNTIF('Dropdown Selections'!$C:$C,"="&amp;D$4)&gt;1,D$5="Total"),AND(D$4="Total of All Categories",D$5="All Subcategories")),SUMIF('Suwannee-Wakulla'!$G15:$G24,"="&amp;D$4,INDEX('Suwannee-Wakulla'!$H15:$S24,,MATCH(D$6,'Suwannee-Wakulla'!$H14:$S14,0))),""))))))),0)</f>
        <v>7490</v>
      </c>
      <c r="E68" s="31">
        <f>IFERROR(IF(OR(E$4="",E$5="",E$6=""),"",IF(OR(AND(E$4="Total of All Categories",E$5="Total"),AND( E$4&lt;&gt;"Total of All Categories",E$5="All Subcategories")),"",IF(AND(E$4="Total of All Categories",E$5="All Subcategories",E$6="All Types of Revenue"),'Suwannee-Wakulla'!$S24,IF(AND(COUNTIF('Dropdown Selections'!$C:$C,"="&amp;E$4)=1,E$4&lt;&gt;"OTHER",E$5="Total"),INDEX('Suwannee-Wakulla'!$H15:$S24,MATCH(E$4,'Suwannee-Wakulla'!$G15:$G24,0),MATCH(E$6,'Suwannee-Wakulla'!$H14:$S14,0)),IF(AND(COUNTIF('Dropdown Selections'!$C:$C,"="&amp;E$4)=1,E$4="OTHER",E$5="Total"),INDEX('Suwannee-Wakulla'!$H15:$S24,MATCH("331900 - Federal Grant - Other",'Suwannee-Wakulla'!$C15:$C24,0),MATCH(E$6,'Suwannee-Wakulla'!$H14:$S14,0)),IF(AND(COUNTIF('Dropdown Selections'!$C:$C,"="&amp;E$4)&gt;1,OR(E$5&lt;&gt;"Total", E$5&lt;&gt;"All Subcategories"),E$4=INDEX('Dropdown Selections'!$C:$D,MATCH(E$5,'Dropdown Selections'!$D:$D,0),1)),INDEX('Suwannee-Wakulla'!$H15:$S24,MATCH("*"&amp;E$5&amp;"*",'Suwannee-Wakulla'!$C15:$C24,0),MATCH(E$6,'Suwannee-Wakulla'!$H14:$S14,0)),IF(OR(AND(COUNTIF('Dropdown Selections'!$C:$C,"="&amp;E$4)&gt;1,E$5="Total"),AND(E$4="Total of All Categories",E$5="All Subcategories")),SUMIF('Suwannee-Wakulla'!$G15:$G24,"="&amp;E$4,INDEX('Suwannee-Wakulla'!$H15:$S24,,MATCH(E$6,'Suwannee-Wakulla'!$H14:$S14,0))),""))))))),0)</f>
        <v>81259</v>
      </c>
      <c r="F68" s="31">
        <f>IFERROR(IF(OR(F$4="",F$5="",F$6=""),"",IF(OR(AND(F$4="Total of All Categories",F$5="Total"),AND( F$4&lt;&gt;"Total of All Categories",F$5="All Subcategories")),"",IF(AND(F$4="Total of All Categories",F$5="All Subcategories",F$6="All Types of Revenue"),'Suwannee-Wakulla'!$S24,IF(AND(COUNTIF('Dropdown Selections'!$C:$C,"="&amp;F$4)=1,F$4&lt;&gt;"OTHER",F$5="Total"),INDEX('Suwannee-Wakulla'!$H15:$S24,MATCH(F$4,'Suwannee-Wakulla'!$G15:$G24,0),MATCH(F$6,'Suwannee-Wakulla'!$H14:$S14,0)),IF(AND(COUNTIF('Dropdown Selections'!$C:$C,"="&amp;F$4)=1,F$4="OTHER",F$5="Total"),INDEX('Suwannee-Wakulla'!$H15:$S24,MATCH("331900 - Federal Grant - Other",'Suwannee-Wakulla'!$C15:$C24,0),MATCH(F$6,'Suwannee-Wakulla'!$H14:$S14,0)),IF(AND(COUNTIF('Dropdown Selections'!$C:$C,"="&amp;F$4)&gt;1,OR(F$5&lt;&gt;"Total", F$5&lt;&gt;"All Subcategories"),F$4=INDEX('Dropdown Selections'!$C:$D,MATCH(F$5,'Dropdown Selections'!$D:$D,0),1)),INDEX('Suwannee-Wakulla'!$H15:$S24,MATCH("*"&amp;F$5&amp;"*",'Suwannee-Wakulla'!$C15:$C24,0),MATCH(F$6,'Suwannee-Wakulla'!$H14:$S14,0)),IF(OR(AND(COUNTIF('Dropdown Selections'!$C:$C,"="&amp;F$4)&gt;1,F$5="Total"),AND(F$4="Total of All Categories",F$5="All Subcategories")),SUMIF('Suwannee-Wakulla'!$G15:$G24,"="&amp;F$4,INDEX('Suwannee-Wakulla'!$H15:$S24,,MATCH(F$6,'Suwannee-Wakulla'!$H14:$S14,0))),""))))))),0)</f>
        <v>0</v>
      </c>
      <c r="G68" s="31">
        <f>IFERROR(IF(OR(G$4="",G$5="",G$6=""),"",IF(OR(AND(G$4="Total of All Categories",G$5="Total"),AND( G$4&lt;&gt;"Total of All Categories",G$5="All Subcategories")),"",IF(AND(G$4="Total of All Categories",G$5="All Subcategories",G$6="All Types of Revenue"),'Suwannee-Wakulla'!$S24,IF(AND(COUNTIF('Dropdown Selections'!$C:$C,"="&amp;G$4)=1,G$4&lt;&gt;"OTHER",G$5="Total"),INDEX('Suwannee-Wakulla'!$H15:$S24,MATCH(G$4,'Suwannee-Wakulla'!$G15:$G24,0),MATCH(G$6,'Suwannee-Wakulla'!$H14:$S14,0)),IF(AND(COUNTIF('Dropdown Selections'!$C:$C,"="&amp;G$4)=1,G$4="OTHER",G$5="Total"),INDEX('Suwannee-Wakulla'!$H15:$S24,MATCH("331900 - Federal Grant - Other",'Suwannee-Wakulla'!$C15:$C24,0),MATCH(G$6,'Suwannee-Wakulla'!$H14:$S14,0)),IF(AND(COUNTIF('Dropdown Selections'!$C:$C,"="&amp;G$4)&gt;1,OR(G$5&lt;&gt;"Total", G$5&lt;&gt;"All Subcategories"),G$4=INDEX('Dropdown Selections'!$C:$D,MATCH(G$5,'Dropdown Selections'!$D:$D,0),1)),INDEX('Suwannee-Wakulla'!$H15:$S24,MATCH("*"&amp;G$5&amp;"*",'Suwannee-Wakulla'!$C15:$C24,0),MATCH(G$6,'Suwannee-Wakulla'!$H14:$S14,0)),IF(OR(AND(COUNTIF('Dropdown Selections'!$C:$C,"="&amp;G$4)&gt;1,G$5="Total"),AND(G$4="Total of All Categories",G$5="All Subcategories")),SUMIF('Suwannee-Wakulla'!$G15:$G24,"="&amp;G$4,INDEX('Suwannee-Wakulla'!$H15:$S24,,MATCH(G$6,'Suwannee-Wakulla'!$H14:$S14,0))),""))))))),0)</f>
        <v>649813</v>
      </c>
      <c r="H68" s="31">
        <f>IFERROR(IF(OR(H$4="",H$5="",H$6=""),"",IF(OR(AND(H$4="Total of All Categories",H$5="Total"),AND( H$4&lt;&gt;"Total of All Categories",H$5="All Subcategories")),"",IF(AND(H$4="Total of All Categories",H$5="All Subcategories",H$6="All Types of Revenue"),'Suwannee-Wakulla'!$S24,IF(AND(COUNTIF('Dropdown Selections'!$C:$C,"="&amp;H$4)=1,H$4&lt;&gt;"OTHER",H$5="Total"),INDEX('Suwannee-Wakulla'!$H15:$S24,MATCH(H$4,'Suwannee-Wakulla'!$G15:$G24,0),MATCH(H$6,'Suwannee-Wakulla'!$H14:$S14,0)),IF(AND(COUNTIF('Dropdown Selections'!$C:$C,"="&amp;H$4)=1,H$4="OTHER",H$5="Total"),INDEX('Suwannee-Wakulla'!$H15:$S24,MATCH("331900 - Federal Grant - Other",'Suwannee-Wakulla'!$C15:$C24,0),MATCH(H$6,'Suwannee-Wakulla'!$H14:$S14,0)),IF(AND(COUNTIF('Dropdown Selections'!$C:$C,"="&amp;H$4)&gt;1,OR(H$5&lt;&gt;"Total", H$5&lt;&gt;"All Subcategories"),H$4=INDEX('Dropdown Selections'!$C:$D,MATCH(H$5,'Dropdown Selections'!$D:$D,0),1)),INDEX('Suwannee-Wakulla'!$H15:$S24,MATCH("*"&amp;H$5&amp;"*",'Suwannee-Wakulla'!$C15:$C24,0),MATCH(H$6,'Suwannee-Wakulla'!$H14:$S14,0)),IF(OR(AND(COUNTIF('Dropdown Selections'!$C:$C,"="&amp;H$4)&gt;1,H$5="Total"),AND(H$4="Total of All Categories",H$5="All Subcategories")),SUMIF('Suwannee-Wakulla'!$G15:$G24,"="&amp;H$4,INDEX('Suwannee-Wakulla'!$H15:$S24,,MATCH(H$6,'Suwannee-Wakulla'!$H14:$S14,0))),""))))))),0)</f>
        <v>578721</v>
      </c>
      <c r="I68" s="31">
        <f>IFERROR(IF(OR(I$4="",I$5="",I$6=""),"",IF(OR(AND(I$4="Total of All Categories",I$5="Total"),AND( I$4&lt;&gt;"Total of All Categories",I$5="All Subcategories")),"",IF(AND(I$4="Total of All Categories",I$5="All Subcategories",I$6="All Types of Revenue"),'Suwannee-Wakulla'!$S24,IF(AND(COUNTIF('Dropdown Selections'!$C:$C,"="&amp;I$4)=1,I$4&lt;&gt;"OTHER",I$5="Total"),INDEX('Suwannee-Wakulla'!$H15:$S24,MATCH(I$4,'Suwannee-Wakulla'!$G15:$G24,0),MATCH(I$6,'Suwannee-Wakulla'!$H14:$S14,0)),IF(AND(COUNTIF('Dropdown Selections'!$C:$C,"="&amp;I$4)=1,I$4="OTHER",I$5="Total"),INDEX('Suwannee-Wakulla'!$H15:$S24,MATCH("331900 - Federal Grant - Other",'Suwannee-Wakulla'!$C15:$C24,0),MATCH(I$6,'Suwannee-Wakulla'!$H14:$S14,0)),IF(AND(COUNTIF('Dropdown Selections'!$C:$C,"="&amp;I$4)&gt;1,OR(I$5&lt;&gt;"Total", I$5&lt;&gt;"All Subcategories"),I$4=INDEX('Dropdown Selections'!$C:$D,MATCH(I$5,'Dropdown Selections'!$D:$D,0),1)),INDEX('Suwannee-Wakulla'!$H15:$S24,MATCH("*"&amp;I$5&amp;"*",'Suwannee-Wakulla'!$C15:$C24,0),MATCH(I$6,'Suwannee-Wakulla'!$H14:$S14,0)),IF(OR(AND(COUNTIF('Dropdown Selections'!$C:$C,"="&amp;I$4)&gt;1,I$5="Total"),AND(I$4="Total of All Categories",I$5="All Subcategories")),SUMIF('Suwannee-Wakulla'!$G15:$G24,"="&amp;I$4,INDEX('Suwannee-Wakulla'!$H15:$S24,,MATCH(I$6,'Suwannee-Wakulla'!$H14:$S14,0))),""))))))),0)</f>
        <v>0</v>
      </c>
      <c r="J68" s="31">
        <f>IFERROR(IF(OR(J$4="",J$5="",J$6=""),"",IF(OR(AND(J$4="Total of All Categories",J$5="Total"),AND( J$4&lt;&gt;"Total of All Categories",J$5="All Subcategories")),"",IF(AND(J$4="Total of All Categories",J$5="All Subcategories",J$6="All Types of Revenue"),'Suwannee-Wakulla'!$S24,IF(AND(COUNTIF('Dropdown Selections'!$C:$C,"="&amp;J$4)=1,J$4&lt;&gt;"OTHER",J$5="Total"),INDEX('Suwannee-Wakulla'!$H15:$S24,MATCH(J$4,'Suwannee-Wakulla'!$G15:$G24,0),MATCH(J$6,'Suwannee-Wakulla'!$H14:$S14,0)),IF(AND(COUNTIF('Dropdown Selections'!$C:$C,"="&amp;J$4)=1,J$4="OTHER",J$5="Total"),INDEX('Suwannee-Wakulla'!$H15:$S24,MATCH("331900 - Federal Grant - Other",'Suwannee-Wakulla'!$C15:$C24,0),MATCH(J$6,'Suwannee-Wakulla'!$H14:$S14,0)),IF(AND(COUNTIF('Dropdown Selections'!$C:$C,"="&amp;J$4)&gt;1,OR(J$5&lt;&gt;"Total", J$5&lt;&gt;"All Subcategories"),J$4=INDEX('Dropdown Selections'!$C:$D,MATCH(J$5,'Dropdown Selections'!$D:$D,0),1)),INDEX('Suwannee-Wakulla'!$H15:$S24,MATCH("*"&amp;J$5&amp;"*",'Suwannee-Wakulla'!$C15:$C24,0),MATCH(J$6,'Suwannee-Wakulla'!$H14:$S14,0)),IF(OR(AND(COUNTIF('Dropdown Selections'!$C:$C,"="&amp;J$4)&gt;1,J$5="Total"),AND(J$4="Total of All Categories",J$5="All Subcategories")),SUMIF('Suwannee-Wakulla'!$G15:$G24,"="&amp;J$4,INDEX('Suwannee-Wakulla'!$H15:$S24,,MATCH(J$6,'Suwannee-Wakulla'!$H14:$S14,0))),""))))))),0)</f>
        <v>10590</v>
      </c>
      <c r="K68" s="31">
        <f>IFERROR(IF(OR(K$4="",K$5="",K$6=""),"",IF(OR(AND(K$4="Total of All Categories",K$5="Total"),AND( K$4&lt;&gt;"Total of All Categories",K$5="All Subcategories")),"",IF(AND(K$4="Total of All Categories",K$5="All Subcategories",K$6="All Types of Revenue"),'Suwannee-Wakulla'!$S24,IF(AND(COUNTIF('Dropdown Selections'!$C:$C,"="&amp;K$4)=1,K$4&lt;&gt;"OTHER",K$5="Total"),INDEX('Suwannee-Wakulla'!$H15:$S24,MATCH(K$4,'Suwannee-Wakulla'!$G15:$G24,0),MATCH(K$6,'Suwannee-Wakulla'!$H14:$S14,0)),IF(AND(COUNTIF('Dropdown Selections'!$C:$C,"="&amp;K$4)=1,K$4="OTHER",K$5="Total"),INDEX('Suwannee-Wakulla'!$H15:$S24,MATCH("331900 - Federal Grant - Other",'Suwannee-Wakulla'!$C15:$C24,0),MATCH(K$6,'Suwannee-Wakulla'!$H14:$S14,0)),IF(AND(COUNTIF('Dropdown Selections'!$C:$C,"="&amp;K$4)&gt;1,OR(K$5&lt;&gt;"Total", K$5&lt;&gt;"All Subcategories"),K$4=INDEX('Dropdown Selections'!$C:$D,MATCH(K$5,'Dropdown Selections'!$D:$D,0),1)),INDEX('Suwannee-Wakulla'!$H15:$S24,MATCH("*"&amp;K$5&amp;"*",'Suwannee-Wakulla'!$C15:$C24,0),MATCH(K$6,'Suwannee-Wakulla'!$H14:$S14,0)),IF(OR(AND(COUNTIF('Dropdown Selections'!$C:$C,"="&amp;K$4)&gt;1,K$5="Total"),AND(K$4="Total of All Categories",K$5="All Subcategories")),SUMIF('Suwannee-Wakulla'!$G15:$G24,"="&amp;K$4,INDEX('Suwannee-Wakulla'!$H15:$S24,,MATCH(K$6,'Suwannee-Wakulla'!$H14:$S14,0))),""))))))),0)</f>
        <v>0</v>
      </c>
      <c r="L68" s="31">
        <f>IFERROR(IF(OR(L$4="",L$5="",L$6=""),"",IF(OR(AND(L$4="Total of All Categories",L$5="Total"),AND( L$4&lt;&gt;"Total of All Categories",L$5="All Subcategories")),"",IF(AND(L$4="Total of All Categories",L$5="All Subcategories",L$6="All Types of Revenue"),'Suwannee-Wakulla'!$S24,IF(AND(COUNTIF('Dropdown Selections'!$C:$C,"="&amp;L$4)=1,L$4&lt;&gt;"OTHER",L$5="Total"),INDEX('Suwannee-Wakulla'!$H15:$S24,MATCH(L$4,'Suwannee-Wakulla'!$G15:$G24,0),MATCH(L$6,'Suwannee-Wakulla'!$H14:$S14,0)),IF(AND(COUNTIF('Dropdown Selections'!$C:$C,"="&amp;L$4)=1,L$4="OTHER",L$5="Total"),INDEX('Suwannee-Wakulla'!$H15:$S24,MATCH("331900 - Federal Grant - Other",'Suwannee-Wakulla'!$C15:$C24,0),MATCH(L$6,'Suwannee-Wakulla'!$H14:$S14,0)),IF(AND(COUNTIF('Dropdown Selections'!$C:$C,"="&amp;L$4)&gt;1,OR(L$5&lt;&gt;"Total", L$5&lt;&gt;"All Subcategories"),L$4=INDEX('Dropdown Selections'!$C:$D,MATCH(L$5,'Dropdown Selections'!$D:$D,0),1)),INDEX('Suwannee-Wakulla'!$H15:$S24,MATCH("*"&amp;L$5&amp;"*",'Suwannee-Wakulla'!$C15:$C24,0),MATCH(L$6,'Suwannee-Wakulla'!$H14:$S14,0)),IF(OR(AND(COUNTIF('Dropdown Selections'!$C:$C,"="&amp;L$4)&gt;1,L$5="Total"),AND(L$4="Total of All Categories",L$5="All Subcategories")),SUMIF('Suwannee-Wakulla'!$G15:$G24,"="&amp;L$4,INDEX('Suwannee-Wakulla'!$H15:$S24,,MATCH(L$6,'Suwannee-Wakulla'!$H14:$S14,0))),""))))))),0)</f>
        <v>81242</v>
      </c>
    </row>
    <row r="69" spans="2:12" s="29" customFormat="1" ht="15.75" x14ac:dyDescent="0.25">
      <c r="B69" s="32" t="s">
        <v>168</v>
      </c>
      <c r="C69" s="31">
        <f>IFERROR(IF(OR(C$4="",C$5="",C$6=""),"",IF(OR(AND(C$4="Total of All Categories",C$5="Total"),AND( C$4&lt;&gt;"Total of All Categories",C$5="All Subcategories")),"",IF(AND(C$4="Total of All Categories",C$5="All Subcategories",C$6="All Types of Revenue"),'Suwannee-Wakulla'!$S31,IF(AND(COUNTIF('Dropdown Selections'!$C:$C,"="&amp;C$4)=1,C$4&lt;&gt;"OTHER",C$5="Total"),INDEX('Suwannee-Wakulla'!$H27:$S31,MATCH(C$4,'Suwannee-Wakulla'!$G27:$G31,0),MATCH(C$6,'Suwannee-Wakulla'!$H26:$S26,0)),IF(AND(COUNTIF('Dropdown Selections'!$C:$C,"="&amp;C$4)=1,C$4="OTHER",C$5="Total"),INDEX('Suwannee-Wakulla'!$H27:$S31,MATCH("331900 - Federal Grant - Other",'Suwannee-Wakulla'!$C27:$C31,0),MATCH(C$6,'Suwannee-Wakulla'!$H26:$S26,0)),IF(AND(COUNTIF('Dropdown Selections'!$C:$C,"="&amp;C$4)&gt;1,OR(C$5&lt;&gt;"Total", C$5&lt;&gt;"All Subcategories"),C$4=INDEX('Dropdown Selections'!$C:$D,MATCH(C$5,'Dropdown Selections'!$D:$D,0),1)),INDEX('Suwannee-Wakulla'!$H27:$S31,MATCH("*"&amp;C$5&amp;"*",'Suwannee-Wakulla'!$C27:$C31,0),MATCH(C$6,'Suwannee-Wakulla'!$H26:$S26,0)),IF(OR(AND(COUNTIF('Dropdown Selections'!$C:$C,"="&amp;C$4)&gt;1,C$5="Total"),AND(C$4="Total of All Categories",C$5="All Subcategories")),SUMIF('Suwannee-Wakulla'!$G27:$G31,"="&amp;C$4,INDEX('Suwannee-Wakulla'!$H27:$S31,,MATCH(C$6,'Suwannee-Wakulla'!$H26:$S26,0))),""))))))),0)</f>
        <v>384574</v>
      </c>
      <c r="D69" s="31">
        <f>IFERROR(IF(OR(D$4="",D$5="",D$6=""),"",IF(OR(AND(D$4="Total of All Categories",D$5="Total"),AND( D$4&lt;&gt;"Total of All Categories",D$5="All Subcategories")),"",IF(AND(D$4="Total of All Categories",D$5="All Subcategories",D$6="All Types of Revenue"),'Suwannee-Wakulla'!$S31,IF(AND(COUNTIF('Dropdown Selections'!$C:$C,"="&amp;D$4)=1,D$4&lt;&gt;"OTHER",D$5="Total"),INDEX('Suwannee-Wakulla'!$H27:$S31,MATCH(D$4,'Suwannee-Wakulla'!$G27:$G31,0),MATCH(D$6,'Suwannee-Wakulla'!$H26:$S26,0)),IF(AND(COUNTIF('Dropdown Selections'!$C:$C,"="&amp;D$4)=1,D$4="OTHER",D$5="Total"),INDEX('Suwannee-Wakulla'!$H27:$S31,MATCH("331900 - Federal Grant - Other",'Suwannee-Wakulla'!$C27:$C31,0),MATCH(D$6,'Suwannee-Wakulla'!$H26:$S26,0)),IF(AND(COUNTIF('Dropdown Selections'!$C:$C,"="&amp;D$4)&gt;1,OR(D$5&lt;&gt;"Total", D$5&lt;&gt;"All Subcategories"),D$4=INDEX('Dropdown Selections'!$C:$D,MATCH(D$5,'Dropdown Selections'!$D:$D,0),1)),INDEX('Suwannee-Wakulla'!$H27:$S31,MATCH("*"&amp;D$5&amp;"*",'Suwannee-Wakulla'!$C27:$C31,0),MATCH(D$6,'Suwannee-Wakulla'!$H26:$S26,0)),IF(OR(AND(COUNTIF('Dropdown Selections'!$C:$C,"="&amp;D$4)&gt;1,D$5="Total"),AND(D$4="Total of All Categories",D$5="All Subcategories")),SUMIF('Suwannee-Wakulla'!$G27:$G31,"="&amp;D$4,INDEX('Suwannee-Wakulla'!$H27:$S31,,MATCH(D$6,'Suwannee-Wakulla'!$H26:$S26,0))),""))))))),0)</f>
        <v>18432</v>
      </c>
      <c r="E69" s="31">
        <f>IFERROR(IF(OR(E$4="",E$5="",E$6=""),"",IF(OR(AND(E$4="Total of All Categories",E$5="Total"),AND( E$4&lt;&gt;"Total of All Categories",E$5="All Subcategories")),"",IF(AND(E$4="Total of All Categories",E$5="All Subcategories",E$6="All Types of Revenue"),'Suwannee-Wakulla'!$S31,IF(AND(COUNTIF('Dropdown Selections'!$C:$C,"="&amp;E$4)=1,E$4&lt;&gt;"OTHER",E$5="Total"),INDEX('Suwannee-Wakulla'!$H27:$S31,MATCH(E$4,'Suwannee-Wakulla'!$G27:$G31,0),MATCH(E$6,'Suwannee-Wakulla'!$H26:$S26,0)),IF(AND(COUNTIF('Dropdown Selections'!$C:$C,"="&amp;E$4)=1,E$4="OTHER",E$5="Total"),INDEX('Suwannee-Wakulla'!$H27:$S31,MATCH("331900 - Federal Grant - Other",'Suwannee-Wakulla'!$C27:$C31,0),MATCH(E$6,'Suwannee-Wakulla'!$H26:$S26,0)),IF(AND(COUNTIF('Dropdown Selections'!$C:$C,"="&amp;E$4)&gt;1,OR(E$5&lt;&gt;"Total", E$5&lt;&gt;"All Subcategories"),E$4=INDEX('Dropdown Selections'!$C:$D,MATCH(E$5,'Dropdown Selections'!$D:$D,0),1)),INDEX('Suwannee-Wakulla'!$H27:$S31,MATCH("*"&amp;E$5&amp;"*",'Suwannee-Wakulla'!$C27:$C31,0),MATCH(E$6,'Suwannee-Wakulla'!$H26:$S26,0)),IF(OR(AND(COUNTIF('Dropdown Selections'!$C:$C,"="&amp;E$4)&gt;1,E$5="Total"),AND(E$4="Total of All Categories",E$5="All Subcategories")),SUMIF('Suwannee-Wakulla'!$G27:$G31,"="&amp;E$4,INDEX('Suwannee-Wakulla'!$H27:$S31,,MATCH(E$6,'Suwannee-Wakulla'!$H26:$S26,0))),""))))))),0)</f>
        <v>6186</v>
      </c>
      <c r="F69" s="31">
        <f>IFERROR(IF(OR(F$4="",F$5="",F$6=""),"",IF(OR(AND(F$4="Total of All Categories",F$5="Total"),AND( F$4&lt;&gt;"Total of All Categories",F$5="All Subcategories")),"",IF(AND(F$4="Total of All Categories",F$5="All Subcategories",F$6="All Types of Revenue"),'Suwannee-Wakulla'!$S31,IF(AND(COUNTIF('Dropdown Selections'!$C:$C,"="&amp;F$4)=1,F$4&lt;&gt;"OTHER",F$5="Total"),INDEX('Suwannee-Wakulla'!$H27:$S31,MATCH(F$4,'Suwannee-Wakulla'!$G27:$G31,0),MATCH(F$6,'Suwannee-Wakulla'!$H26:$S26,0)),IF(AND(COUNTIF('Dropdown Selections'!$C:$C,"="&amp;F$4)=1,F$4="OTHER",F$5="Total"),INDEX('Suwannee-Wakulla'!$H27:$S31,MATCH("331900 - Federal Grant - Other",'Suwannee-Wakulla'!$C27:$C31,0),MATCH(F$6,'Suwannee-Wakulla'!$H26:$S26,0)),IF(AND(COUNTIF('Dropdown Selections'!$C:$C,"="&amp;F$4)&gt;1,OR(F$5&lt;&gt;"Total", F$5&lt;&gt;"All Subcategories"),F$4=INDEX('Dropdown Selections'!$C:$D,MATCH(F$5,'Dropdown Selections'!$D:$D,0),1)),INDEX('Suwannee-Wakulla'!$H27:$S31,MATCH("*"&amp;F$5&amp;"*",'Suwannee-Wakulla'!$C27:$C31,0),MATCH(F$6,'Suwannee-Wakulla'!$H26:$S26,0)),IF(OR(AND(COUNTIF('Dropdown Selections'!$C:$C,"="&amp;F$4)&gt;1,F$5="Total"),AND(F$4="Total of All Categories",F$5="All Subcategories")),SUMIF('Suwannee-Wakulla'!$G27:$G31,"="&amp;F$4,INDEX('Suwannee-Wakulla'!$H27:$S31,,MATCH(F$6,'Suwannee-Wakulla'!$H26:$S26,0))),""))))))),0)</f>
        <v>0</v>
      </c>
      <c r="G69" s="31">
        <f>IFERROR(IF(OR(G$4="",G$5="",G$6=""),"",IF(OR(AND(G$4="Total of All Categories",G$5="Total"),AND( G$4&lt;&gt;"Total of All Categories",G$5="All Subcategories")),"",IF(AND(G$4="Total of All Categories",G$5="All Subcategories",G$6="All Types of Revenue"),'Suwannee-Wakulla'!$S31,IF(AND(COUNTIF('Dropdown Selections'!$C:$C,"="&amp;G$4)=1,G$4&lt;&gt;"OTHER",G$5="Total"),INDEX('Suwannee-Wakulla'!$H27:$S31,MATCH(G$4,'Suwannee-Wakulla'!$G27:$G31,0),MATCH(G$6,'Suwannee-Wakulla'!$H26:$S26,0)),IF(AND(COUNTIF('Dropdown Selections'!$C:$C,"="&amp;G$4)=1,G$4="OTHER",G$5="Total"),INDEX('Suwannee-Wakulla'!$H27:$S31,MATCH("331900 - Federal Grant - Other",'Suwannee-Wakulla'!$C27:$C31,0),MATCH(G$6,'Suwannee-Wakulla'!$H26:$S26,0)),IF(AND(COUNTIF('Dropdown Selections'!$C:$C,"="&amp;G$4)&gt;1,OR(G$5&lt;&gt;"Total", G$5&lt;&gt;"All Subcategories"),G$4=INDEX('Dropdown Selections'!$C:$D,MATCH(G$5,'Dropdown Selections'!$D:$D,0),1)),INDEX('Suwannee-Wakulla'!$H27:$S31,MATCH("*"&amp;G$5&amp;"*",'Suwannee-Wakulla'!$C27:$C31,0),MATCH(G$6,'Suwannee-Wakulla'!$H26:$S26,0)),IF(OR(AND(COUNTIF('Dropdown Selections'!$C:$C,"="&amp;G$4)&gt;1,G$5="Total"),AND(G$4="Total of All Categories",G$5="All Subcategories")),SUMIF('Suwannee-Wakulla'!$G27:$G31,"="&amp;G$4,INDEX('Suwannee-Wakulla'!$H27:$S31,,MATCH(G$6,'Suwannee-Wakulla'!$H26:$S26,0))),""))))))),0)</f>
        <v>0</v>
      </c>
      <c r="H69" s="31">
        <f>IFERROR(IF(OR(H$4="",H$5="",H$6=""),"",IF(OR(AND(H$4="Total of All Categories",H$5="Total"),AND( H$4&lt;&gt;"Total of All Categories",H$5="All Subcategories")),"",IF(AND(H$4="Total of All Categories",H$5="All Subcategories",H$6="All Types of Revenue"),'Suwannee-Wakulla'!$S31,IF(AND(COUNTIF('Dropdown Selections'!$C:$C,"="&amp;H$4)=1,H$4&lt;&gt;"OTHER",H$5="Total"),INDEX('Suwannee-Wakulla'!$H27:$S31,MATCH(H$4,'Suwannee-Wakulla'!$G27:$G31,0),MATCH(H$6,'Suwannee-Wakulla'!$H26:$S26,0)),IF(AND(COUNTIF('Dropdown Selections'!$C:$C,"="&amp;H$4)=1,H$4="OTHER",H$5="Total"),INDEX('Suwannee-Wakulla'!$H27:$S31,MATCH("331900 - Federal Grant - Other",'Suwannee-Wakulla'!$C27:$C31,0),MATCH(H$6,'Suwannee-Wakulla'!$H26:$S26,0)),IF(AND(COUNTIF('Dropdown Selections'!$C:$C,"="&amp;H$4)&gt;1,OR(H$5&lt;&gt;"Total", H$5&lt;&gt;"All Subcategories"),H$4=INDEX('Dropdown Selections'!$C:$D,MATCH(H$5,'Dropdown Selections'!$D:$D,0),1)),INDEX('Suwannee-Wakulla'!$H27:$S31,MATCH("*"&amp;H$5&amp;"*",'Suwannee-Wakulla'!$C27:$C31,0),MATCH(H$6,'Suwannee-Wakulla'!$H26:$S26,0)),IF(OR(AND(COUNTIF('Dropdown Selections'!$C:$C,"="&amp;H$4)&gt;1,H$5="Total"),AND(H$4="Total of All Categories",H$5="All Subcategories")),SUMIF('Suwannee-Wakulla'!$G27:$G31,"="&amp;H$4,INDEX('Suwannee-Wakulla'!$H27:$S31,,MATCH(H$6,'Suwannee-Wakulla'!$H26:$S26,0))),""))))))),0)</f>
        <v>231142</v>
      </c>
      <c r="I69" s="31">
        <f>IFERROR(IF(OR(I$4="",I$5="",I$6=""),"",IF(OR(AND(I$4="Total of All Categories",I$5="Total"),AND( I$4&lt;&gt;"Total of All Categories",I$5="All Subcategories")),"",IF(AND(I$4="Total of All Categories",I$5="All Subcategories",I$6="All Types of Revenue"),'Suwannee-Wakulla'!$S31,IF(AND(COUNTIF('Dropdown Selections'!$C:$C,"="&amp;I$4)=1,I$4&lt;&gt;"OTHER",I$5="Total"),INDEX('Suwannee-Wakulla'!$H27:$S31,MATCH(I$4,'Suwannee-Wakulla'!$G27:$G31,0),MATCH(I$6,'Suwannee-Wakulla'!$H26:$S26,0)),IF(AND(COUNTIF('Dropdown Selections'!$C:$C,"="&amp;I$4)=1,I$4="OTHER",I$5="Total"),INDEX('Suwannee-Wakulla'!$H27:$S31,MATCH("331900 - Federal Grant - Other",'Suwannee-Wakulla'!$C27:$C31,0),MATCH(I$6,'Suwannee-Wakulla'!$H26:$S26,0)),IF(AND(COUNTIF('Dropdown Selections'!$C:$C,"="&amp;I$4)&gt;1,OR(I$5&lt;&gt;"Total", I$5&lt;&gt;"All Subcategories"),I$4=INDEX('Dropdown Selections'!$C:$D,MATCH(I$5,'Dropdown Selections'!$D:$D,0),1)),INDEX('Suwannee-Wakulla'!$H27:$S31,MATCH("*"&amp;I$5&amp;"*",'Suwannee-Wakulla'!$C27:$C31,0),MATCH(I$6,'Suwannee-Wakulla'!$H26:$S26,0)),IF(OR(AND(COUNTIF('Dropdown Selections'!$C:$C,"="&amp;I$4)&gt;1,I$5="Total"),AND(I$4="Total of All Categories",I$5="All Subcategories")),SUMIF('Suwannee-Wakulla'!$G27:$G31,"="&amp;I$4,INDEX('Suwannee-Wakulla'!$H27:$S31,,MATCH(I$6,'Suwannee-Wakulla'!$H26:$S26,0))),""))))))),0)</f>
        <v>128814</v>
      </c>
      <c r="J69" s="31">
        <f>IFERROR(IF(OR(J$4="",J$5="",J$6=""),"",IF(OR(AND(J$4="Total of All Categories",J$5="Total"),AND( J$4&lt;&gt;"Total of All Categories",J$5="All Subcategories")),"",IF(AND(J$4="Total of All Categories",J$5="All Subcategories",J$6="All Types of Revenue"),'Suwannee-Wakulla'!$S31,IF(AND(COUNTIF('Dropdown Selections'!$C:$C,"="&amp;J$4)=1,J$4&lt;&gt;"OTHER",J$5="Total"),INDEX('Suwannee-Wakulla'!$H27:$S31,MATCH(J$4,'Suwannee-Wakulla'!$G27:$G31,0),MATCH(J$6,'Suwannee-Wakulla'!$H26:$S26,0)),IF(AND(COUNTIF('Dropdown Selections'!$C:$C,"="&amp;J$4)=1,J$4="OTHER",J$5="Total"),INDEX('Suwannee-Wakulla'!$H27:$S31,MATCH("331900 - Federal Grant - Other",'Suwannee-Wakulla'!$C27:$C31,0),MATCH(J$6,'Suwannee-Wakulla'!$H26:$S26,0)),IF(AND(COUNTIF('Dropdown Selections'!$C:$C,"="&amp;J$4)&gt;1,OR(J$5&lt;&gt;"Total", J$5&lt;&gt;"All Subcategories"),J$4=INDEX('Dropdown Selections'!$C:$D,MATCH(J$5,'Dropdown Selections'!$D:$D,0),1)),INDEX('Suwannee-Wakulla'!$H27:$S31,MATCH("*"&amp;J$5&amp;"*",'Suwannee-Wakulla'!$C27:$C31,0),MATCH(J$6,'Suwannee-Wakulla'!$H26:$S26,0)),IF(OR(AND(COUNTIF('Dropdown Selections'!$C:$C,"="&amp;J$4)&gt;1,J$5="Total"),AND(J$4="Total of All Categories",J$5="All Subcategories")),SUMIF('Suwannee-Wakulla'!$G27:$G31,"="&amp;J$4,INDEX('Suwannee-Wakulla'!$H27:$S31,,MATCH(J$6,'Suwannee-Wakulla'!$H26:$S26,0))),""))))))),0)</f>
        <v>0</v>
      </c>
      <c r="K69" s="31">
        <f>IFERROR(IF(OR(K$4="",K$5="",K$6=""),"",IF(OR(AND(K$4="Total of All Categories",K$5="Total"),AND( K$4&lt;&gt;"Total of All Categories",K$5="All Subcategories")),"",IF(AND(K$4="Total of All Categories",K$5="All Subcategories",K$6="All Types of Revenue"),'Suwannee-Wakulla'!$S31,IF(AND(COUNTIF('Dropdown Selections'!$C:$C,"="&amp;K$4)=1,K$4&lt;&gt;"OTHER",K$5="Total"),INDEX('Suwannee-Wakulla'!$H27:$S31,MATCH(K$4,'Suwannee-Wakulla'!$G27:$G31,0),MATCH(K$6,'Suwannee-Wakulla'!$H26:$S26,0)),IF(AND(COUNTIF('Dropdown Selections'!$C:$C,"="&amp;K$4)=1,K$4="OTHER",K$5="Total"),INDEX('Suwannee-Wakulla'!$H27:$S31,MATCH("331900 - Federal Grant - Other",'Suwannee-Wakulla'!$C27:$C31,0),MATCH(K$6,'Suwannee-Wakulla'!$H26:$S26,0)),IF(AND(COUNTIF('Dropdown Selections'!$C:$C,"="&amp;K$4)&gt;1,OR(K$5&lt;&gt;"Total", K$5&lt;&gt;"All Subcategories"),K$4=INDEX('Dropdown Selections'!$C:$D,MATCH(K$5,'Dropdown Selections'!$D:$D,0),1)),INDEX('Suwannee-Wakulla'!$H27:$S31,MATCH("*"&amp;K$5&amp;"*",'Suwannee-Wakulla'!$C27:$C31,0),MATCH(K$6,'Suwannee-Wakulla'!$H26:$S26,0)),IF(OR(AND(COUNTIF('Dropdown Selections'!$C:$C,"="&amp;K$4)&gt;1,K$5="Total"),AND(K$4="Total of All Categories",K$5="All Subcategories")),SUMIF('Suwannee-Wakulla'!$G27:$G31,"="&amp;K$4,INDEX('Suwannee-Wakulla'!$H27:$S31,,MATCH(K$6,'Suwannee-Wakulla'!$H26:$S26,0))),""))))))),0)</f>
        <v>0</v>
      </c>
      <c r="L69" s="31">
        <f>IFERROR(IF(OR(L$4="",L$5="",L$6=""),"",IF(OR(AND(L$4="Total of All Categories",L$5="Total"),AND( L$4&lt;&gt;"Total of All Categories",L$5="All Subcategories")),"",IF(AND(L$4="Total of All Categories",L$5="All Subcategories",L$6="All Types of Revenue"),'Suwannee-Wakulla'!$S31,IF(AND(COUNTIF('Dropdown Selections'!$C:$C,"="&amp;L$4)=1,L$4&lt;&gt;"OTHER",L$5="Total"),INDEX('Suwannee-Wakulla'!$H27:$S31,MATCH(L$4,'Suwannee-Wakulla'!$G27:$G31,0),MATCH(L$6,'Suwannee-Wakulla'!$H26:$S26,0)),IF(AND(COUNTIF('Dropdown Selections'!$C:$C,"="&amp;L$4)=1,L$4="OTHER",L$5="Total"),INDEX('Suwannee-Wakulla'!$H27:$S31,MATCH("331900 - Federal Grant - Other",'Suwannee-Wakulla'!$C27:$C31,0),MATCH(L$6,'Suwannee-Wakulla'!$H26:$S26,0)),IF(AND(COUNTIF('Dropdown Selections'!$C:$C,"="&amp;L$4)&gt;1,OR(L$5&lt;&gt;"Total", L$5&lt;&gt;"All Subcategories"),L$4=INDEX('Dropdown Selections'!$C:$D,MATCH(L$5,'Dropdown Selections'!$D:$D,0),1)),INDEX('Suwannee-Wakulla'!$H27:$S31,MATCH("*"&amp;L$5&amp;"*",'Suwannee-Wakulla'!$C27:$C31,0),MATCH(L$6,'Suwannee-Wakulla'!$H26:$S26,0)),IF(OR(AND(COUNTIF('Dropdown Selections'!$C:$C,"="&amp;L$4)&gt;1,L$5="Total"),AND(L$4="Total of All Categories",L$5="All Subcategories")),SUMIF('Suwannee-Wakulla'!$G27:$G31,"="&amp;L$4,INDEX('Suwannee-Wakulla'!$H27:$S31,,MATCH(L$6,'Suwannee-Wakulla'!$H26:$S26,0))),""))))))),0)</f>
        <v>0</v>
      </c>
    </row>
    <row r="70" spans="2:12" s="29" customFormat="1" ht="15.75" x14ac:dyDescent="0.25">
      <c r="B70" s="32" t="s">
        <v>169</v>
      </c>
      <c r="C70" s="31">
        <f>IFERROR(IF(OR(C$4="",C$5="",C$6=""),"",IF(OR(AND(C$4="Total of All Categories",C$5="Total"),AND( C$4&lt;&gt;"Total of All Categories",C$5="All Subcategories")),"",IF(AND(C$4="Total of All Categories",C$5="All Subcategories",C$6="All Types of Revenue"),'Suwannee-Wakulla'!$S42,IF(AND(COUNTIF('Dropdown Selections'!$C:$C,"="&amp;C$4)=1,C$4&lt;&gt;"OTHER",C$5="Total"),INDEX('Suwannee-Wakulla'!$H34:$S42,MATCH(C$4,'Suwannee-Wakulla'!$G34:$G42,0),MATCH(C$6,'Suwannee-Wakulla'!$H33:$S33,0)),IF(AND(COUNTIF('Dropdown Selections'!$C:$C,"="&amp;C$4)=1,C$4="OTHER",C$5="Total"),INDEX('Suwannee-Wakulla'!$H34:$S42,MATCH("331900 - Federal Grant - Other",'Suwannee-Wakulla'!$C34:$C42,0),MATCH(C$6,'Suwannee-Wakulla'!$H33:$S33,0)),IF(AND(COUNTIF('Dropdown Selections'!$C:$C,"="&amp;C$4)&gt;1,OR(C$5&lt;&gt;"Total", C$5&lt;&gt;"All Subcategories"),C$4=INDEX('Dropdown Selections'!$C:$D,MATCH(C$5,'Dropdown Selections'!$D:$D,0),1)),INDEX('Suwannee-Wakulla'!$H34:$S42,MATCH("*"&amp;C$5&amp;"*",'Suwannee-Wakulla'!$C34:$C42,0),MATCH(C$6,'Suwannee-Wakulla'!$H33:$S33,0)),IF(OR(AND(COUNTIF('Dropdown Selections'!$C:$C,"="&amp;C$4)&gt;1,C$5="Total"),AND(C$4="Total of All Categories",C$5="All Subcategories")),SUMIF('Suwannee-Wakulla'!$G34:$G42,"="&amp;C$4,INDEX('Suwannee-Wakulla'!$H34:$S42,,MATCH(C$6,'Suwannee-Wakulla'!$H33:$S33,0))),""))))))),0)</f>
        <v>16824591</v>
      </c>
      <c r="D70" s="31">
        <f>IFERROR(IF(OR(D$4="",D$5="",D$6=""),"",IF(OR(AND(D$4="Total of All Categories",D$5="Total"),AND( D$4&lt;&gt;"Total of All Categories",D$5="All Subcategories")),"",IF(AND(D$4="Total of All Categories",D$5="All Subcategories",D$6="All Types of Revenue"),'Suwannee-Wakulla'!$S42,IF(AND(COUNTIF('Dropdown Selections'!$C:$C,"="&amp;D$4)=1,D$4&lt;&gt;"OTHER",D$5="Total"),INDEX('Suwannee-Wakulla'!$H34:$S42,MATCH(D$4,'Suwannee-Wakulla'!$G34:$G42,0),MATCH(D$6,'Suwannee-Wakulla'!$H33:$S33,0)),IF(AND(COUNTIF('Dropdown Selections'!$C:$C,"="&amp;D$4)=1,D$4="OTHER",D$5="Total"),INDEX('Suwannee-Wakulla'!$H34:$S42,MATCH("331900 - Federal Grant - Other",'Suwannee-Wakulla'!$C34:$C42,0),MATCH(D$6,'Suwannee-Wakulla'!$H33:$S33,0)),IF(AND(COUNTIF('Dropdown Selections'!$C:$C,"="&amp;D$4)&gt;1,OR(D$5&lt;&gt;"Total", D$5&lt;&gt;"All Subcategories"),D$4=INDEX('Dropdown Selections'!$C:$D,MATCH(D$5,'Dropdown Selections'!$D:$D,0),1)),INDEX('Suwannee-Wakulla'!$H34:$S42,MATCH("*"&amp;D$5&amp;"*",'Suwannee-Wakulla'!$C34:$C42,0),MATCH(D$6,'Suwannee-Wakulla'!$H33:$S33,0)),IF(OR(AND(COUNTIF('Dropdown Selections'!$C:$C,"="&amp;D$4)&gt;1,D$5="Total"),AND(D$4="Total of All Categories",D$5="All Subcategories")),SUMIF('Suwannee-Wakulla'!$G34:$G42,"="&amp;D$4,INDEX('Suwannee-Wakulla'!$H34:$S42,,MATCH(D$6,'Suwannee-Wakulla'!$H33:$S33,0))),""))))))),0)</f>
        <v>27054</v>
      </c>
      <c r="E70" s="31">
        <f>IFERROR(IF(OR(E$4="",E$5="",E$6=""),"",IF(OR(AND(E$4="Total of All Categories",E$5="Total"),AND( E$4&lt;&gt;"Total of All Categories",E$5="All Subcategories")),"",IF(AND(E$4="Total of All Categories",E$5="All Subcategories",E$6="All Types of Revenue"),'Suwannee-Wakulla'!$S42,IF(AND(COUNTIF('Dropdown Selections'!$C:$C,"="&amp;E$4)=1,E$4&lt;&gt;"OTHER",E$5="Total"),INDEX('Suwannee-Wakulla'!$H34:$S42,MATCH(E$4,'Suwannee-Wakulla'!$G34:$G42,0),MATCH(E$6,'Suwannee-Wakulla'!$H33:$S33,0)),IF(AND(COUNTIF('Dropdown Selections'!$C:$C,"="&amp;E$4)=1,E$4="OTHER",E$5="Total"),INDEX('Suwannee-Wakulla'!$H34:$S42,MATCH("331900 - Federal Grant - Other",'Suwannee-Wakulla'!$C34:$C42,0),MATCH(E$6,'Suwannee-Wakulla'!$H33:$S33,0)),IF(AND(COUNTIF('Dropdown Selections'!$C:$C,"="&amp;E$4)&gt;1,OR(E$5&lt;&gt;"Total", E$5&lt;&gt;"All Subcategories"),E$4=INDEX('Dropdown Selections'!$C:$D,MATCH(E$5,'Dropdown Selections'!$D:$D,0),1)),INDEX('Suwannee-Wakulla'!$H34:$S42,MATCH("*"&amp;E$5&amp;"*",'Suwannee-Wakulla'!$C34:$C42,0),MATCH(E$6,'Suwannee-Wakulla'!$H33:$S33,0)),IF(OR(AND(COUNTIF('Dropdown Selections'!$C:$C,"="&amp;E$4)&gt;1,E$5="Total"),AND(E$4="Total of All Categories",E$5="All Subcategories")),SUMIF('Suwannee-Wakulla'!$G34:$G42,"="&amp;E$4,INDEX('Suwannee-Wakulla'!$H34:$S42,,MATCH(E$6,'Suwannee-Wakulla'!$H33:$S33,0))),""))))))),0)</f>
        <v>699954</v>
      </c>
      <c r="F70" s="31">
        <f>IFERROR(IF(OR(F$4="",F$5="",F$6=""),"",IF(OR(AND(F$4="Total of All Categories",F$5="Total"),AND( F$4&lt;&gt;"Total of All Categories",F$5="All Subcategories")),"",IF(AND(F$4="Total of All Categories",F$5="All Subcategories",F$6="All Types of Revenue"),'Suwannee-Wakulla'!$S42,IF(AND(COUNTIF('Dropdown Selections'!$C:$C,"="&amp;F$4)=1,F$4&lt;&gt;"OTHER",F$5="Total"),INDEX('Suwannee-Wakulla'!$H34:$S42,MATCH(F$4,'Suwannee-Wakulla'!$G34:$G42,0),MATCH(F$6,'Suwannee-Wakulla'!$H33:$S33,0)),IF(AND(COUNTIF('Dropdown Selections'!$C:$C,"="&amp;F$4)=1,F$4="OTHER",F$5="Total"),INDEX('Suwannee-Wakulla'!$H34:$S42,MATCH("331900 - Federal Grant - Other",'Suwannee-Wakulla'!$C34:$C42,0),MATCH(F$6,'Suwannee-Wakulla'!$H33:$S33,0)),IF(AND(COUNTIF('Dropdown Selections'!$C:$C,"="&amp;F$4)&gt;1,OR(F$5&lt;&gt;"Total", F$5&lt;&gt;"All Subcategories"),F$4=INDEX('Dropdown Selections'!$C:$D,MATCH(F$5,'Dropdown Selections'!$D:$D,0),1)),INDEX('Suwannee-Wakulla'!$H34:$S42,MATCH("*"&amp;F$5&amp;"*",'Suwannee-Wakulla'!$C34:$C42,0),MATCH(F$6,'Suwannee-Wakulla'!$H33:$S33,0)),IF(OR(AND(COUNTIF('Dropdown Selections'!$C:$C,"="&amp;F$4)&gt;1,F$5="Total"),AND(F$4="Total of All Categories",F$5="All Subcategories")),SUMIF('Suwannee-Wakulla'!$G34:$G42,"="&amp;F$4,INDEX('Suwannee-Wakulla'!$H34:$S42,,MATCH(F$6,'Suwannee-Wakulla'!$H33:$S33,0))),""))))))),0)</f>
        <v>0</v>
      </c>
      <c r="G70" s="31">
        <f>IFERROR(IF(OR(G$4="",G$5="",G$6=""),"",IF(OR(AND(G$4="Total of All Categories",G$5="Total"),AND( G$4&lt;&gt;"Total of All Categories",G$5="All Subcategories")),"",IF(AND(G$4="Total of All Categories",G$5="All Subcategories",G$6="All Types of Revenue"),'Suwannee-Wakulla'!$S42,IF(AND(COUNTIF('Dropdown Selections'!$C:$C,"="&amp;G$4)=1,G$4&lt;&gt;"OTHER",G$5="Total"),INDEX('Suwannee-Wakulla'!$H34:$S42,MATCH(G$4,'Suwannee-Wakulla'!$G34:$G42,0),MATCH(G$6,'Suwannee-Wakulla'!$H33:$S33,0)),IF(AND(COUNTIF('Dropdown Selections'!$C:$C,"="&amp;G$4)=1,G$4="OTHER",G$5="Total"),INDEX('Suwannee-Wakulla'!$H34:$S42,MATCH("331900 - Federal Grant - Other",'Suwannee-Wakulla'!$C34:$C42,0),MATCH(G$6,'Suwannee-Wakulla'!$H33:$S33,0)),IF(AND(COUNTIF('Dropdown Selections'!$C:$C,"="&amp;G$4)&gt;1,OR(G$5&lt;&gt;"Total", G$5&lt;&gt;"All Subcategories"),G$4=INDEX('Dropdown Selections'!$C:$D,MATCH(G$5,'Dropdown Selections'!$D:$D,0),1)),INDEX('Suwannee-Wakulla'!$H34:$S42,MATCH("*"&amp;G$5&amp;"*",'Suwannee-Wakulla'!$C34:$C42,0),MATCH(G$6,'Suwannee-Wakulla'!$H33:$S33,0)),IF(OR(AND(COUNTIF('Dropdown Selections'!$C:$C,"="&amp;G$4)&gt;1,G$5="Total"),AND(G$4="Total of All Categories",G$5="All Subcategories")),SUMIF('Suwannee-Wakulla'!$G34:$G42,"="&amp;G$4,INDEX('Suwannee-Wakulla'!$H34:$S42,,MATCH(G$6,'Suwannee-Wakulla'!$H33:$S33,0))),""))))))),0)</f>
        <v>6884170</v>
      </c>
      <c r="H70" s="31">
        <f>IFERROR(IF(OR(H$4="",H$5="",H$6=""),"",IF(OR(AND(H$4="Total of All Categories",H$5="Total"),AND( H$4&lt;&gt;"Total of All Categories",H$5="All Subcategories")),"",IF(AND(H$4="Total of All Categories",H$5="All Subcategories",H$6="All Types of Revenue"),'Suwannee-Wakulla'!$S42,IF(AND(COUNTIF('Dropdown Selections'!$C:$C,"="&amp;H$4)=1,H$4&lt;&gt;"OTHER",H$5="Total"),INDEX('Suwannee-Wakulla'!$H34:$S42,MATCH(H$4,'Suwannee-Wakulla'!$G34:$G42,0),MATCH(H$6,'Suwannee-Wakulla'!$H33:$S33,0)),IF(AND(COUNTIF('Dropdown Selections'!$C:$C,"="&amp;H$4)=1,H$4="OTHER",H$5="Total"),INDEX('Suwannee-Wakulla'!$H34:$S42,MATCH("331900 - Federal Grant - Other",'Suwannee-Wakulla'!$C34:$C42,0),MATCH(H$6,'Suwannee-Wakulla'!$H33:$S33,0)),IF(AND(COUNTIF('Dropdown Selections'!$C:$C,"="&amp;H$4)&gt;1,OR(H$5&lt;&gt;"Total", H$5&lt;&gt;"All Subcategories"),H$4=INDEX('Dropdown Selections'!$C:$D,MATCH(H$5,'Dropdown Selections'!$D:$D,0),1)),INDEX('Suwannee-Wakulla'!$H34:$S42,MATCH("*"&amp;H$5&amp;"*",'Suwannee-Wakulla'!$C34:$C42,0),MATCH(H$6,'Suwannee-Wakulla'!$H33:$S33,0)),IF(OR(AND(COUNTIF('Dropdown Selections'!$C:$C,"="&amp;H$4)&gt;1,H$5="Total"),AND(H$4="Total of All Categories",H$5="All Subcategories")),SUMIF('Suwannee-Wakulla'!$G34:$G42,"="&amp;H$4,INDEX('Suwannee-Wakulla'!$H34:$S42,,MATCH(H$6,'Suwannee-Wakulla'!$H33:$S33,0))),""))))))),0)</f>
        <v>4344969</v>
      </c>
      <c r="I70" s="31">
        <f>IFERROR(IF(OR(I$4="",I$5="",I$6=""),"",IF(OR(AND(I$4="Total of All Categories",I$5="Total"),AND( I$4&lt;&gt;"Total of All Categories",I$5="All Subcategories")),"",IF(AND(I$4="Total of All Categories",I$5="All Subcategories",I$6="All Types of Revenue"),'Suwannee-Wakulla'!$S42,IF(AND(COUNTIF('Dropdown Selections'!$C:$C,"="&amp;I$4)=1,I$4&lt;&gt;"OTHER",I$5="Total"),INDEX('Suwannee-Wakulla'!$H34:$S42,MATCH(I$4,'Suwannee-Wakulla'!$G34:$G42,0),MATCH(I$6,'Suwannee-Wakulla'!$H33:$S33,0)),IF(AND(COUNTIF('Dropdown Selections'!$C:$C,"="&amp;I$4)=1,I$4="OTHER",I$5="Total"),INDEX('Suwannee-Wakulla'!$H34:$S42,MATCH("331900 - Federal Grant - Other",'Suwannee-Wakulla'!$C34:$C42,0),MATCH(I$6,'Suwannee-Wakulla'!$H33:$S33,0)),IF(AND(COUNTIF('Dropdown Selections'!$C:$C,"="&amp;I$4)&gt;1,OR(I$5&lt;&gt;"Total", I$5&lt;&gt;"All Subcategories"),I$4=INDEX('Dropdown Selections'!$C:$D,MATCH(I$5,'Dropdown Selections'!$D:$D,0),1)),INDEX('Suwannee-Wakulla'!$H34:$S42,MATCH("*"&amp;I$5&amp;"*",'Suwannee-Wakulla'!$C34:$C42,0),MATCH(I$6,'Suwannee-Wakulla'!$H33:$S33,0)),IF(OR(AND(COUNTIF('Dropdown Selections'!$C:$C,"="&amp;I$4)&gt;1,I$5="Total"),AND(I$4="Total of All Categories",I$5="All Subcategories")),SUMIF('Suwannee-Wakulla'!$G34:$G42,"="&amp;I$4,INDEX('Suwannee-Wakulla'!$H34:$S42,,MATCH(I$6,'Suwannee-Wakulla'!$H33:$S33,0))),""))))))),0)</f>
        <v>3301925</v>
      </c>
      <c r="J70" s="31">
        <f>IFERROR(IF(OR(J$4="",J$5="",J$6=""),"",IF(OR(AND(J$4="Total of All Categories",J$5="Total"),AND( J$4&lt;&gt;"Total of All Categories",J$5="All Subcategories")),"",IF(AND(J$4="Total of All Categories",J$5="All Subcategories",J$6="All Types of Revenue"),'Suwannee-Wakulla'!$S42,IF(AND(COUNTIF('Dropdown Selections'!$C:$C,"="&amp;J$4)=1,J$4&lt;&gt;"OTHER",J$5="Total"),INDEX('Suwannee-Wakulla'!$H34:$S42,MATCH(J$4,'Suwannee-Wakulla'!$G34:$G42,0),MATCH(J$6,'Suwannee-Wakulla'!$H33:$S33,0)),IF(AND(COUNTIF('Dropdown Selections'!$C:$C,"="&amp;J$4)=1,J$4="OTHER",J$5="Total"),INDEX('Suwannee-Wakulla'!$H34:$S42,MATCH("331900 - Federal Grant - Other",'Suwannee-Wakulla'!$C34:$C42,0),MATCH(J$6,'Suwannee-Wakulla'!$H33:$S33,0)),IF(AND(COUNTIF('Dropdown Selections'!$C:$C,"="&amp;J$4)&gt;1,OR(J$5&lt;&gt;"Total", J$5&lt;&gt;"All Subcategories"),J$4=INDEX('Dropdown Selections'!$C:$D,MATCH(J$5,'Dropdown Selections'!$D:$D,0),1)),INDEX('Suwannee-Wakulla'!$H34:$S42,MATCH("*"&amp;J$5&amp;"*",'Suwannee-Wakulla'!$C34:$C42,0),MATCH(J$6,'Suwannee-Wakulla'!$H33:$S33,0)),IF(OR(AND(COUNTIF('Dropdown Selections'!$C:$C,"="&amp;J$4)&gt;1,J$5="Total"),AND(J$4="Total of All Categories",J$5="All Subcategories")),SUMIF('Suwannee-Wakulla'!$G34:$G42,"="&amp;J$4,INDEX('Suwannee-Wakulla'!$H34:$S42,,MATCH(J$6,'Suwannee-Wakulla'!$H33:$S33,0))),""))))))),0)</f>
        <v>1566519</v>
      </c>
      <c r="K70" s="31">
        <f>IFERROR(IF(OR(K$4="",K$5="",K$6=""),"",IF(OR(AND(K$4="Total of All Categories",K$5="Total"),AND( K$4&lt;&gt;"Total of All Categories",K$5="All Subcategories")),"",IF(AND(K$4="Total of All Categories",K$5="All Subcategories",K$6="All Types of Revenue"),'Suwannee-Wakulla'!$S42,IF(AND(COUNTIF('Dropdown Selections'!$C:$C,"="&amp;K$4)=1,K$4&lt;&gt;"OTHER",K$5="Total"),INDEX('Suwannee-Wakulla'!$H34:$S42,MATCH(K$4,'Suwannee-Wakulla'!$G34:$G42,0),MATCH(K$6,'Suwannee-Wakulla'!$H33:$S33,0)),IF(AND(COUNTIF('Dropdown Selections'!$C:$C,"="&amp;K$4)=1,K$4="OTHER",K$5="Total"),INDEX('Suwannee-Wakulla'!$H34:$S42,MATCH("331900 - Federal Grant - Other",'Suwannee-Wakulla'!$C34:$C42,0),MATCH(K$6,'Suwannee-Wakulla'!$H33:$S33,0)),IF(AND(COUNTIF('Dropdown Selections'!$C:$C,"="&amp;K$4)&gt;1,OR(K$5&lt;&gt;"Total", K$5&lt;&gt;"All Subcategories"),K$4=INDEX('Dropdown Selections'!$C:$D,MATCH(K$5,'Dropdown Selections'!$D:$D,0),1)),INDEX('Suwannee-Wakulla'!$H34:$S42,MATCH("*"&amp;K$5&amp;"*",'Suwannee-Wakulla'!$C34:$C42,0),MATCH(K$6,'Suwannee-Wakulla'!$H33:$S33,0)),IF(OR(AND(COUNTIF('Dropdown Selections'!$C:$C,"="&amp;K$4)&gt;1,K$5="Total"),AND(K$4="Total of All Categories",K$5="All Subcategories")),SUMIF('Suwannee-Wakulla'!$G34:$G42,"="&amp;K$4,INDEX('Suwannee-Wakulla'!$H34:$S42,,MATCH(K$6,'Suwannee-Wakulla'!$H33:$S33,0))),""))))))),0)</f>
        <v>0</v>
      </c>
      <c r="L70" s="31">
        <f>IFERROR(IF(OR(L$4="",L$5="",L$6=""),"",IF(OR(AND(L$4="Total of All Categories",L$5="Total"),AND( L$4&lt;&gt;"Total of All Categories",L$5="All Subcategories")),"",IF(AND(L$4="Total of All Categories",L$5="All Subcategories",L$6="All Types of Revenue"),'Suwannee-Wakulla'!$S42,IF(AND(COUNTIF('Dropdown Selections'!$C:$C,"="&amp;L$4)=1,L$4&lt;&gt;"OTHER",L$5="Total"),INDEX('Suwannee-Wakulla'!$H34:$S42,MATCH(L$4,'Suwannee-Wakulla'!$G34:$G42,0),MATCH(L$6,'Suwannee-Wakulla'!$H33:$S33,0)),IF(AND(COUNTIF('Dropdown Selections'!$C:$C,"="&amp;L$4)=1,L$4="OTHER",L$5="Total"),INDEX('Suwannee-Wakulla'!$H34:$S42,MATCH("331900 - Federal Grant - Other",'Suwannee-Wakulla'!$C34:$C42,0),MATCH(L$6,'Suwannee-Wakulla'!$H33:$S33,0)),IF(AND(COUNTIF('Dropdown Selections'!$C:$C,"="&amp;L$4)&gt;1,OR(L$5&lt;&gt;"Total", L$5&lt;&gt;"All Subcategories"),L$4=INDEX('Dropdown Selections'!$C:$D,MATCH(L$5,'Dropdown Selections'!$D:$D,0),1)),INDEX('Suwannee-Wakulla'!$H34:$S42,MATCH("*"&amp;L$5&amp;"*",'Suwannee-Wakulla'!$C34:$C42,0),MATCH(L$6,'Suwannee-Wakulla'!$H33:$S33,0)),IF(OR(AND(COUNTIF('Dropdown Selections'!$C:$C,"="&amp;L$4)&gt;1,L$5="Total"),AND(L$4="Total of All Categories",L$5="All Subcategories")),SUMIF('Suwannee-Wakulla'!$G34:$G42,"="&amp;L$4,INDEX('Suwannee-Wakulla'!$H34:$S42,,MATCH(L$6,'Suwannee-Wakulla'!$H33:$S33,0))),""))))))),0)</f>
        <v>0</v>
      </c>
    </row>
    <row r="71" spans="2:12" s="29" customFormat="1" ht="15.75" x14ac:dyDescent="0.25">
      <c r="B71" s="32" t="s">
        <v>170</v>
      </c>
      <c r="C71" s="31">
        <f>IFERROR(IF(OR(C$4="",C$5="",C$6=""),"",IF(OR(AND(C$4="Total of All Categories",C$5="Total"),AND( C$4&lt;&gt;"Total of All Categories",C$5="All Subcategories")),"",IF(AND(C$4="Total of All Categories",C$5="All Subcategories",C$6="All Types of Revenue"),'Suwannee-Wakulla'!$S50,IF(AND(COUNTIF('Dropdown Selections'!$C:$C,"="&amp;C$4)=1,C$4&lt;&gt;"OTHER",C$5="Total"),INDEX('Suwannee-Wakulla'!$H45:$S50,MATCH(C$4,'Suwannee-Wakulla'!$G45:$G50,0),MATCH(C$6,'Suwannee-Wakulla'!$H44:$S44,0)),IF(AND(COUNTIF('Dropdown Selections'!$C:$C,"="&amp;C$4)=1,C$4="OTHER",C$5="Total"),INDEX('Suwannee-Wakulla'!$H45:$S50,MATCH("331900 - Federal Grant - Other",'Suwannee-Wakulla'!$C45:$C50,0),MATCH(C$6,'Suwannee-Wakulla'!$H44:$S44,0)),IF(AND(COUNTIF('Dropdown Selections'!$C:$C,"="&amp;C$4)&gt;1,OR(C$5&lt;&gt;"Total", C$5&lt;&gt;"All Subcategories"),C$4=INDEX('Dropdown Selections'!$C:$D,MATCH(C$5,'Dropdown Selections'!$D:$D,0),1)),INDEX('Suwannee-Wakulla'!$H45:$S50,MATCH("*"&amp;C$5&amp;"*",'Suwannee-Wakulla'!$C45:$C50,0),MATCH(C$6,'Suwannee-Wakulla'!$H44:$S44,0)),IF(OR(AND(COUNTIF('Dropdown Selections'!$C:$C,"="&amp;C$4)&gt;1,C$5="Total"),AND(C$4="Total of All Categories",C$5="All Subcategories")),SUMIF('Suwannee-Wakulla'!$G45:$G50,"="&amp;C$4,INDEX('Suwannee-Wakulla'!$H45:$S50,,MATCH(C$6,'Suwannee-Wakulla'!$H44:$S44,0))),""))))))),0)</f>
        <v>379594</v>
      </c>
      <c r="D71" s="31">
        <f>IFERROR(IF(OR(D$4="",D$5="",D$6=""),"",IF(OR(AND(D$4="Total of All Categories",D$5="Total"),AND( D$4&lt;&gt;"Total of All Categories",D$5="All Subcategories")),"",IF(AND(D$4="Total of All Categories",D$5="All Subcategories",D$6="All Types of Revenue"),'Suwannee-Wakulla'!$S50,IF(AND(COUNTIF('Dropdown Selections'!$C:$C,"="&amp;D$4)=1,D$4&lt;&gt;"OTHER",D$5="Total"),INDEX('Suwannee-Wakulla'!$H45:$S50,MATCH(D$4,'Suwannee-Wakulla'!$G45:$G50,0),MATCH(D$6,'Suwannee-Wakulla'!$H44:$S44,0)),IF(AND(COUNTIF('Dropdown Selections'!$C:$C,"="&amp;D$4)=1,D$4="OTHER",D$5="Total"),INDEX('Suwannee-Wakulla'!$H45:$S50,MATCH("331900 - Federal Grant - Other",'Suwannee-Wakulla'!$C45:$C50,0),MATCH(D$6,'Suwannee-Wakulla'!$H44:$S44,0)),IF(AND(COUNTIF('Dropdown Selections'!$C:$C,"="&amp;D$4)&gt;1,OR(D$5&lt;&gt;"Total", D$5&lt;&gt;"All Subcategories"),D$4=INDEX('Dropdown Selections'!$C:$D,MATCH(D$5,'Dropdown Selections'!$D:$D,0),1)),INDEX('Suwannee-Wakulla'!$H45:$S50,MATCH("*"&amp;D$5&amp;"*",'Suwannee-Wakulla'!$C45:$C50,0),MATCH(D$6,'Suwannee-Wakulla'!$H44:$S44,0)),IF(OR(AND(COUNTIF('Dropdown Selections'!$C:$C,"="&amp;D$4)&gt;1,D$5="Total"),AND(D$4="Total of All Categories",D$5="All Subcategories")),SUMIF('Suwannee-Wakulla'!$G45:$G50,"="&amp;D$4,INDEX('Suwannee-Wakulla'!$H45:$S50,,MATCH(D$6,'Suwannee-Wakulla'!$H44:$S44,0))),""))))))),0)</f>
        <v>4597</v>
      </c>
      <c r="E71" s="31">
        <f>IFERROR(IF(OR(E$4="",E$5="",E$6=""),"",IF(OR(AND(E$4="Total of All Categories",E$5="Total"),AND( E$4&lt;&gt;"Total of All Categories",E$5="All Subcategories")),"",IF(AND(E$4="Total of All Categories",E$5="All Subcategories",E$6="All Types of Revenue"),'Suwannee-Wakulla'!$S50,IF(AND(COUNTIF('Dropdown Selections'!$C:$C,"="&amp;E$4)=1,E$4&lt;&gt;"OTHER",E$5="Total"),INDEX('Suwannee-Wakulla'!$H45:$S50,MATCH(E$4,'Suwannee-Wakulla'!$G45:$G50,0),MATCH(E$6,'Suwannee-Wakulla'!$H44:$S44,0)),IF(AND(COUNTIF('Dropdown Selections'!$C:$C,"="&amp;E$4)=1,E$4="OTHER",E$5="Total"),INDEX('Suwannee-Wakulla'!$H45:$S50,MATCH("331900 - Federal Grant - Other",'Suwannee-Wakulla'!$C45:$C50,0),MATCH(E$6,'Suwannee-Wakulla'!$H44:$S44,0)),IF(AND(COUNTIF('Dropdown Selections'!$C:$C,"="&amp;E$4)&gt;1,OR(E$5&lt;&gt;"Total", E$5&lt;&gt;"All Subcategories"),E$4=INDEX('Dropdown Selections'!$C:$D,MATCH(E$5,'Dropdown Selections'!$D:$D,0),1)),INDEX('Suwannee-Wakulla'!$H45:$S50,MATCH("*"&amp;E$5&amp;"*",'Suwannee-Wakulla'!$C45:$C50,0),MATCH(E$6,'Suwannee-Wakulla'!$H44:$S44,0)),IF(OR(AND(COUNTIF('Dropdown Selections'!$C:$C,"="&amp;E$4)&gt;1,E$5="Total"),AND(E$4="Total of All Categories",E$5="All Subcategories")),SUMIF('Suwannee-Wakulla'!$G45:$G50,"="&amp;E$4,INDEX('Suwannee-Wakulla'!$H45:$S50,,MATCH(E$6,'Suwannee-Wakulla'!$H44:$S44,0))),""))))))),0)</f>
        <v>207174</v>
      </c>
      <c r="F71" s="31">
        <f>IFERROR(IF(OR(F$4="",F$5="",F$6=""),"",IF(OR(AND(F$4="Total of All Categories",F$5="Total"),AND( F$4&lt;&gt;"Total of All Categories",F$5="All Subcategories")),"",IF(AND(F$4="Total of All Categories",F$5="All Subcategories",F$6="All Types of Revenue"),'Suwannee-Wakulla'!$S50,IF(AND(COUNTIF('Dropdown Selections'!$C:$C,"="&amp;F$4)=1,F$4&lt;&gt;"OTHER",F$5="Total"),INDEX('Suwannee-Wakulla'!$H45:$S50,MATCH(F$4,'Suwannee-Wakulla'!$G45:$G50,0),MATCH(F$6,'Suwannee-Wakulla'!$H44:$S44,0)),IF(AND(COUNTIF('Dropdown Selections'!$C:$C,"="&amp;F$4)=1,F$4="OTHER",F$5="Total"),INDEX('Suwannee-Wakulla'!$H45:$S50,MATCH("331900 - Federal Grant - Other",'Suwannee-Wakulla'!$C45:$C50,0),MATCH(F$6,'Suwannee-Wakulla'!$H44:$S44,0)),IF(AND(COUNTIF('Dropdown Selections'!$C:$C,"="&amp;F$4)&gt;1,OR(F$5&lt;&gt;"Total", F$5&lt;&gt;"All Subcategories"),F$4=INDEX('Dropdown Selections'!$C:$D,MATCH(F$5,'Dropdown Selections'!$D:$D,0),1)),INDEX('Suwannee-Wakulla'!$H45:$S50,MATCH("*"&amp;F$5&amp;"*",'Suwannee-Wakulla'!$C45:$C50,0),MATCH(F$6,'Suwannee-Wakulla'!$H44:$S44,0)),IF(OR(AND(COUNTIF('Dropdown Selections'!$C:$C,"="&amp;F$4)&gt;1,F$5="Total"),AND(F$4="Total of All Categories",F$5="All Subcategories")),SUMIF('Suwannee-Wakulla'!$G45:$G50,"="&amp;F$4,INDEX('Suwannee-Wakulla'!$H45:$S50,,MATCH(F$6,'Suwannee-Wakulla'!$H44:$S44,0))),""))))))),0)</f>
        <v>122786</v>
      </c>
      <c r="G71" s="31">
        <f>IFERROR(IF(OR(G$4="",G$5="",G$6=""),"",IF(OR(AND(G$4="Total of All Categories",G$5="Total"),AND( G$4&lt;&gt;"Total of All Categories",G$5="All Subcategories")),"",IF(AND(G$4="Total of All Categories",G$5="All Subcategories",G$6="All Types of Revenue"),'Suwannee-Wakulla'!$S50,IF(AND(COUNTIF('Dropdown Selections'!$C:$C,"="&amp;G$4)=1,G$4&lt;&gt;"OTHER",G$5="Total"),INDEX('Suwannee-Wakulla'!$H45:$S50,MATCH(G$4,'Suwannee-Wakulla'!$G45:$G50,0),MATCH(G$6,'Suwannee-Wakulla'!$H44:$S44,0)),IF(AND(COUNTIF('Dropdown Selections'!$C:$C,"="&amp;G$4)=1,G$4="OTHER",G$5="Total"),INDEX('Suwannee-Wakulla'!$H45:$S50,MATCH("331900 - Federal Grant - Other",'Suwannee-Wakulla'!$C45:$C50,0),MATCH(G$6,'Suwannee-Wakulla'!$H44:$S44,0)),IF(AND(COUNTIF('Dropdown Selections'!$C:$C,"="&amp;G$4)&gt;1,OR(G$5&lt;&gt;"Total", G$5&lt;&gt;"All Subcategories"),G$4=INDEX('Dropdown Selections'!$C:$D,MATCH(G$5,'Dropdown Selections'!$D:$D,0),1)),INDEX('Suwannee-Wakulla'!$H45:$S50,MATCH("*"&amp;G$5&amp;"*",'Suwannee-Wakulla'!$C45:$C50,0),MATCH(G$6,'Suwannee-Wakulla'!$H44:$S44,0)),IF(OR(AND(COUNTIF('Dropdown Selections'!$C:$C,"="&amp;G$4)&gt;1,G$5="Total"),AND(G$4="Total of All Categories",G$5="All Subcategories")),SUMIF('Suwannee-Wakulla'!$G45:$G50,"="&amp;G$4,INDEX('Suwannee-Wakulla'!$H45:$S50,,MATCH(G$6,'Suwannee-Wakulla'!$H44:$S44,0))),""))))))),0)</f>
        <v>0</v>
      </c>
      <c r="H71" s="31">
        <f>IFERROR(IF(OR(H$4="",H$5="",H$6=""),"",IF(OR(AND(H$4="Total of All Categories",H$5="Total"),AND( H$4&lt;&gt;"Total of All Categories",H$5="All Subcategories")),"",IF(AND(H$4="Total of All Categories",H$5="All Subcategories",H$6="All Types of Revenue"),'Suwannee-Wakulla'!$S50,IF(AND(COUNTIF('Dropdown Selections'!$C:$C,"="&amp;H$4)=1,H$4&lt;&gt;"OTHER",H$5="Total"),INDEX('Suwannee-Wakulla'!$H45:$S50,MATCH(H$4,'Suwannee-Wakulla'!$G45:$G50,0),MATCH(H$6,'Suwannee-Wakulla'!$H44:$S44,0)),IF(AND(COUNTIF('Dropdown Selections'!$C:$C,"="&amp;H$4)=1,H$4="OTHER",H$5="Total"),INDEX('Suwannee-Wakulla'!$H45:$S50,MATCH("331900 - Federal Grant - Other",'Suwannee-Wakulla'!$C45:$C50,0),MATCH(H$6,'Suwannee-Wakulla'!$H44:$S44,0)),IF(AND(COUNTIF('Dropdown Selections'!$C:$C,"="&amp;H$4)&gt;1,OR(H$5&lt;&gt;"Total", H$5&lt;&gt;"All Subcategories"),H$4=INDEX('Dropdown Selections'!$C:$D,MATCH(H$5,'Dropdown Selections'!$D:$D,0),1)),INDEX('Suwannee-Wakulla'!$H45:$S50,MATCH("*"&amp;H$5&amp;"*",'Suwannee-Wakulla'!$C45:$C50,0),MATCH(H$6,'Suwannee-Wakulla'!$H44:$S44,0)),IF(OR(AND(COUNTIF('Dropdown Selections'!$C:$C,"="&amp;H$4)&gt;1,H$5="Total"),AND(H$4="Total of All Categories",H$5="All Subcategories")),SUMIF('Suwannee-Wakulla'!$G45:$G50,"="&amp;H$4,INDEX('Suwannee-Wakulla'!$H45:$S50,,MATCH(H$6,'Suwannee-Wakulla'!$H44:$S44,0))),""))))))),0)</f>
        <v>0</v>
      </c>
      <c r="I71" s="31">
        <f>IFERROR(IF(OR(I$4="",I$5="",I$6=""),"",IF(OR(AND(I$4="Total of All Categories",I$5="Total"),AND( I$4&lt;&gt;"Total of All Categories",I$5="All Subcategories")),"",IF(AND(I$4="Total of All Categories",I$5="All Subcategories",I$6="All Types of Revenue"),'Suwannee-Wakulla'!$S50,IF(AND(COUNTIF('Dropdown Selections'!$C:$C,"="&amp;I$4)=1,I$4&lt;&gt;"OTHER",I$5="Total"),INDEX('Suwannee-Wakulla'!$H45:$S50,MATCH(I$4,'Suwannee-Wakulla'!$G45:$G50,0),MATCH(I$6,'Suwannee-Wakulla'!$H44:$S44,0)),IF(AND(COUNTIF('Dropdown Selections'!$C:$C,"="&amp;I$4)=1,I$4="OTHER",I$5="Total"),INDEX('Suwannee-Wakulla'!$H45:$S50,MATCH("331900 - Federal Grant - Other",'Suwannee-Wakulla'!$C45:$C50,0),MATCH(I$6,'Suwannee-Wakulla'!$H44:$S44,0)),IF(AND(COUNTIF('Dropdown Selections'!$C:$C,"="&amp;I$4)&gt;1,OR(I$5&lt;&gt;"Total", I$5&lt;&gt;"All Subcategories"),I$4=INDEX('Dropdown Selections'!$C:$D,MATCH(I$5,'Dropdown Selections'!$D:$D,0),1)),INDEX('Suwannee-Wakulla'!$H45:$S50,MATCH("*"&amp;I$5&amp;"*",'Suwannee-Wakulla'!$C45:$C50,0),MATCH(I$6,'Suwannee-Wakulla'!$H44:$S44,0)),IF(OR(AND(COUNTIF('Dropdown Selections'!$C:$C,"="&amp;I$4)&gt;1,I$5="Total"),AND(I$4="Total of All Categories",I$5="All Subcategories")),SUMIF('Suwannee-Wakulla'!$G45:$G50,"="&amp;I$4,INDEX('Suwannee-Wakulla'!$H45:$S50,,MATCH(I$6,'Suwannee-Wakulla'!$H44:$S44,0))),""))))))),0)</f>
        <v>45037</v>
      </c>
      <c r="J71" s="31">
        <f>IFERROR(IF(OR(J$4="",J$5="",J$6=""),"",IF(OR(AND(J$4="Total of All Categories",J$5="Total"),AND( J$4&lt;&gt;"Total of All Categories",J$5="All Subcategories")),"",IF(AND(J$4="Total of All Categories",J$5="All Subcategories",J$6="All Types of Revenue"),'Suwannee-Wakulla'!$S50,IF(AND(COUNTIF('Dropdown Selections'!$C:$C,"="&amp;J$4)=1,J$4&lt;&gt;"OTHER",J$5="Total"),INDEX('Suwannee-Wakulla'!$H45:$S50,MATCH(J$4,'Suwannee-Wakulla'!$G45:$G50,0),MATCH(J$6,'Suwannee-Wakulla'!$H44:$S44,0)),IF(AND(COUNTIF('Dropdown Selections'!$C:$C,"="&amp;J$4)=1,J$4="OTHER",J$5="Total"),INDEX('Suwannee-Wakulla'!$H45:$S50,MATCH("331900 - Federal Grant - Other",'Suwannee-Wakulla'!$C45:$C50,0),MATCH(J$6,'Suwannee-Wakulla'!$H44:$S44,0)),IF(AND(COUNTIF('Dropdown Selections'!$C:$C,"="&amp;J$4)&gt;1,OR(J$5&lt;&gt;"Total", J$5&lt;&gt;"All Subcategories"),J$4=INDEX('Dropdown Selections'!$C:$D,MATCH(J$5,'Dropdown Selections'!$D:$D,0),1)),INDEX('Suwannee-Wakulla'!$H45:$S50,MATCH("*"&amp;J$5&amp;"*",'Suwannee-Wakulla'!$C45:$C50,0),MATCH(J$6,'Suwannee-Wakulla'!$H44:$S44,0)),IF(OR(AND(COUNTIF('Dropdown Selections'!$C:$C,"="&amp;J$4)&gt;1,J$5="Total"),AND(J$4="Total of All Categories",J$5="All Subcategories")),SUMIF('Suwannee-Wakulla'!$G45:$G50,"="&amp;J$4,INDEX('Suwannee-Wakulla'!$H45:$S50,,MATCH(J$6,'Suwannee-Wakulla'!$H44:$S44,0))),""))))))),0)</f>
        <v>0</v>
      </c>
      <c r="K71" s="31">
        <f>IFERROR(IF(OR(K$4="",K$5="",K$6=""),"",IF(OR(AND(K$4="Total of All Categories",K$5="Total"),AND( K$4&lt;&gt;"Total of All Categories",K$5="All Subcategories")),"",IF(AND(K$4="Total of All Categories",K$5="All Subcategories",K$6="All Types of Revenue"),'Suwannee-Wakulla'!$S50,IF(AND(COUNTIF('Dropdown Selections'!$C:$C,"="&amp;K$4)=1,K$4&lt;&gt;"OTHER",K$5="Total"),INDEX('Suwannee-Wakulla'!$H45:$S50,MATCH(K$4,'Suwannee-Wakulla'!$G45:$G50,0),MATCH(K$6,'Suwannee-Wakulla'!$H44:$S44,0)),IF(AND(COUNTIF('Dropdown Selections'!$C:$C,"="&amp;K$4)=1,K$4="OTHER",K$5="Total"),INDEX('Suwannee-Wakulla'!$H45:$S50,MATCH("331900 - Federal Grant - Other",'Suwannee-Wakulla'!$C45:$C50,0),MATCH(K$6,'Suwannee-Wakulla'!$H44:$S44,0)),IF(AND(COUNTIF('Dropdown Selections'!$C:$C,"="&amp;K$4)&gt;1,OR(K$5&lt;&gt;"Total", K$5&lt;&gt;"All Subcategories"),K$4=INDEX('Dropdown Selections'!$C:$D,MATCH(K$5,'Dropdown Selections'!$D:$D,0),1)),INDEX('Suwannee-Wakulla'!$H45:$S50,MATCH("*"&amp;K$5&amp;"*",'Suwannee-Wakulla'!$C45:$C50,0),MATCH(K$6,'Suwannee-Wakulla'!$H44:$S44,0)),IF(OR(AND(COUNTIF('Dropdown Selections'!$C:$C,"="&amp;K$4)&gt;1,K$5="Total"),AND(K$4="Total of All Categories",K$5="All Subcategories")),SUMIF('Suwannee-Wakulla'!$G45:$G50,"="&amp;K$4,INDEX('Suwannee-Wakulla'!$H45:$S50,,MATCH(K$6,'Suwannee-Wakulla'!$H44:$S44,0))),""))))))),0)</f>
        <v>0</v>
      </c>
      <c r="L71" s="31">
        <f>IFERROR(IF(OR(L$4="",L$5="",L$6=""),"",IF(OR(AND(L$4="Total of All Categories",L$5="Total"),AND( L$4&lt;&gt;"Total of All Categories",L$5="All Subcategories")),"",IF(AND(L$4="Total of All Categories",L$5="All Subcategories",L$6="All Types of Revenue"),'Suwannee-Wakulla'!$S50,IF(AND(COUNTIF('Dropdown Selections'!$C:$C,"="&amp;L$4)=1,L$4&lt;&gt;"OTHER",L$5="Total"),INDEX('Suwannee-Wakulla'!$H45:$S50,MATCH(L$4,'Suwannee-Wakulla'!$G45:$G50,0),MATCH(L$6,'Suwannee-Wakulla'!$H44:$S44,0)),IF(AND(COUNTIF('Dropdown Selections'!$C:$C,"="&amp;L$4)=1,L$4="OTHER",L$5="Total"),INDEX('Suwannee-Wakulla'!$H45:$S50,MATCH("331900 - Federal Grant - Other",'Suwannee-Wakulla'!$C45:$C50,0),MATCH(L$6,'Suwannee-Wakulla'!$H44:$S44,0)),IF(AND(COUNTIF('Dropdown Selections'!$C:$C,"="&amp;L$4)&gt;1,OR(L$5&lt;&gt;"Total", L$5&lt;&gt;"All Subcategories"),L$4=INDEX('Dropdown Selections'!$C:$D,MATCH(L$5,'Dropdown Selections'!$D:$D,0),1)),INDEX('Suwannee-Wakulla'!$H45:$S50,MATCH("*"&amp;L$5&amp;"*",'Suwannee-Wakulla'!$C45:$C50,0),MATCH(L$6,'Suwannee-Wakulla'!$H44:$S44,0)),IF(OR(AND(COUNTIF('Dropdown Selections'!$C:$C,"="&amp;L$4)&gt;1,L$5="Total"),AND(L$4="Total of All Categories",L$5="All Subcategories")),SUMIF('Suwannee-Wakulla'!$G45:$G50,"="&amp;L$4,INDEX('Suwannee-Wakulla'!$H45:$S50,,MATCH(L$6,'Suwannee-Wakulla'!$H44:$S44,0))),""))))))),0)</f>
        <v>0</v>
      </c>
    </row>
    <row r="72" spans="2:12" s="29" customFormat="1" ht="15.75" x14ac:dyDescent="0.25">
      <c r="B72" s="32" t="s">
        <v>171</v>
      </c>
      <c r="C72" s="31">
        <f>IFERROR(IF(OR(C$4="",C$5="",C$6=""),"",IF(OR(AND(C$4="Total of All Categories",C$5="Total"),AND( C$4&lt;&gt;"Total of All Categories",C$5="All Subcategories")),"",IF(AND(C$4="Total of All Categories",C$5="All Subcategories",C$6="All Types of Revenue"),'Walton-Washington'!$S13,IF(AND(COUNTIF('Dropdown Selections'!$C:$C,"="&amp;C$4)=1,C$4&lt;&gt;"OTHER",C$5="Total"),INDEX('Walton-Washington'!$H7:$S13,MATCH(C$4,'Walton-Washington'!$G7:$G13,0),MATCH(C$6,'Walton-Washington'!$H6:$S6,0)),IF(AND(COUNTIF('Dropdown Selections'!$C:$C,"="&amp;C$4)=1,C$4="OTHER",C$5="Total"),INDEX('Walton-Washington'!$H7:$S13,MATCH("331900 - Federal Grant - Other",'Walton-Washington'!$C7:$C13,0),MATCH(C$6,'Walton-Washington'!$H6:$S6,0)),IF(AND(COUNTIF('Dropdown Selections'!$C:$C,"="&amp;C$4)&gt;1,OR(C$5&lt;&gt;"Total", C$5&lt;&gt;"All Subcategories"),C$4=INDEX('Dropdown Selections'!$C:$D,MATCH(C$5,'Dropdown Selections'!$D:$D,0),1)),INDEX('Walton-Washington'!$H7:$S13,MATCH("*"&amp;C$5&amp;"*",'Walton-Washington'!$C7:$C13,0),MATCH(C$6,'Walton-Washington'!$H6:$S6,0)),IF(OR(AND(COUNTIF('Dropdown Selections'!$C:$C,"="&amp;C$4)&gt;1,C$5="Total"),AND(C$4="Total of All Categories",C$5="All Subcategories")),SUMIF('Walton-Washington'!$G7:$G13,"="&amp;C$4,INDEX('Walton-Washington'!$H7:$S13,,MATCH(C$6,'Walton-Washington'!$H6:$S6,0))),""))))))),0)</f>
        <v>2860436</v>
      </c>
      <c r="D72" s="31">
        <f>IFERROR(IF(OR(D$4="",D$5="",D$6=""),"",IF(OR(AND(D$4="Total of All Categories",D$5="Total"),AND( D$4&lt;&gt;"Total of All Categories",D$5="All Subcategories")),"",IF(AND(D$4="Total of All Categories",D$5="All Subcategories",D$6="All Types of Revenue"),'Walton-Washington'!$S13,IF(AND(COUNTIF('Dropdown Selections'!$C:$C,"="&amp;D$4)=1,D$4&lt;&gt;"OTHER",D$5="Total"),INDEX('Walton-Washington'!$H7:$S13,MATCH(D$4,'Walton-Washington'!$G7:$G13,0),MATCH(D$6,'Walton-Washington'!$H6:$S6,0)),IF(AND(COUNTIF('Dropdown Selections'!$C:$C,"="&amp;D$4)=1,D$4="OTHER",D$5="Total"),INDEX('Walton-Washington'!$H7:$S13,MATCH("331900 - Federal Grant - Other",'Walton-Washington'!$C7:$C13,0),MATCH(D$6,'Walton-Washington'!$H6:$S6,0)),IF(AND(COUNTIF('Dropdown Selections'!$C:$C,"="&amp;D$4)&gt;1,OR(D$5&lt;&gt;"Total", D$5&lt;&gt;"All Subcategories"),D$4=INDEX('Dropdown Selections'!$C:$D,MATCH(D$5,'Dropdown Selections'!$D:$D,0),1)),INDEX('Walton-Washington'!$H7:$S13,MATCH("*"&amp;D$5&amp;"*",'Walton-Washington'!$C7:$C13,0),MATCH(D$6,'Walton-Washington'!$H6:$S6,0)),IF(OR(AND(COUNTIF('Dropdown Selections'!$C:$C,"="&amp;D$4)&gt;1,D$5="Total"),AND(D$4="Total of All Categories",D$5="All Subcategories")),SUMIF('Walton-Washington'!$G7:$G13,"="&amp;D$4,INDEX('Walton-Washington'!$H7:$S13,,MATCH(D$6,'Walton-Washington'!$H6:$S6,0))),""))))))),0)</f>
        <v>7003</v>
      </c>
      <c r="E72" s="31">
        <f>IFERROR(IF(OR(E$4="",E$5="",E$6=""),"",IF(OR(AND(E$4="Total of All Categories",E$5="Total"),AND( E$4&lt;&gt;"Total of All Categories",E$5="All Subcategories")),"",IF(AND(E$4="Total of All Categories",E$5="All Subcategories",E$6="All Types of Revenue"),'Walton-Washington'!$S13,IF(AND(COUNTIF('Dropdown Selections'!$C:$C,"="&amp;E$4)=1,E$4&lt;&gt;"OTHER",E$5="Total"),INDEX('Walton-Washington'!$H7:$S13,MATCH(E$4,'Walton-Washington'!$G7:$G13,0),MATCH(E$6,'Walton-Washington'!$H6:$S6,0)),IF(AND(COUNTIF('Dropdown Selections'!$C:$C,"="&amp;E$4)=1,E$4="OTHER",E$5="Total"),INDEX('Walton-Washington'!$H7:$S13,MATCH("331900 - Federal Grant - Other",'Walton-Washington'!$C7:$C13,0),MATCH(E$6,'Walton-Washington'!$H6:$S6,0)),IF(AND(COUNTIF('Dropdown Selections'!$C:$C,"="&amp;E$4)&gt;1,OR(E$5&lt;&gt;"Total", E$5&lt;&gt;"All Subcategories"),E$4=INDEX('Dropdown Selections'!$C:$D,MATCH(E$5,'Dropdown Selections'!$D:$D,0),1)),INDEX('Walton-Washington'!$H7:$S13,MATCH("*"&amp;E$5&amp;"*",'Walton-Washington'!$C7:$C13,0),MATCH(E$6,'Walton-Washington'!$H6:$S6,0)),IF(OR(AND(COUNTIF('Dropdown Selections'!$C:$C,"="&amp;E$4)&gt;1,E$5="Total"),AND(E$4="Total of All Categories",E$5="All Subcategories")),SUMIF('Walton-Washington'!$G7:$G13,"="&amp;E$4,INDEX('Walton-Washington'!$H7:$S13,,MATCH(E$6,'Walton-Washington'!$H6:$S6,0))),""))))))),0)</f>
        <v>145556</v>
      </c>
      <c r="F72" s="31">
        <f>IFERROR(IF(OR(F$4="",F$5="",F$6=""),"",IF(OR(AND(F$4="Total of All Categories",F$5="Total"),AND( F$4&lt;&gt;"Total of All Categories",F$5="All Subcategories")),"",IF(AND(F$4="Total of All Categories",F$5="All Subcategories",F$6="All Types of Revenue"),'Walton-Washington'!$S13,IF(AND(COUNTIF('Dropdown Selections'!$C:$C,"="&amp;F$4)=1,F$4&lt;&gt;"OTHER",F$5="Total"),INDEX('Walton-Washington'!$H7:$S13,MATCH(F$4,'Walton-Washington'!$G7:$G13,0),MATCH(F$6,'Walton-Washington'!$H6:$S6,0)),IF(AND(COUNTIF('Dropdown Selections'!$C:$C,"="&amp;F$4)=1,F$4="OTHER",F$5="Total"),INDEX('Walton-Washington'!$H7:$S13,MATCH("331900 - Federal Grant - Other",'Walton-Washington'!$C7:$C13,0),MATCH(F$6,'Walton-Washington'!$H6:$S6,0)),IF(AND(COUNTIF('Dropdown Selections'!$C:$C,"="&amp;F$4)&gt;1,OR(F$5&lt;&gt;"Total", F$5&lt;&gt;"All Subcategories"),F$4=INDEX('Dropdown Selections'!$C:$D,MATCH(F$5,'Dropdown Selections'!$D:$D,0),1)),INDEX('Walton-Washington'!$H7:$S13,MATCH("*"&amp;F$5&amp;"*",'Walton-Washington'!$C7:$C13,0),MATCH(F$6,'Walton-Washington'!$H6:$S6,0)),IF(OR(AND(COUNTIF('Dropdown Selections'!$C:$C,"="&amp;F$4)&gt;1,F$5="Total"),AND(F$4="Total of All Categories",F$5="All Subcategories")),SUMIF('Walton-Washington'!$G7:$G13,"="&amp;F$4,INDEX('Walton-Washington'!$H7:$S13,,MATCH(F$6,'Walton-Washington'!$H6:$S6,0))),""))))))),0)</f>
        <v>0</v>
      </c>
      <c r="G72" s="31">
        <f>IFERROR(IF(OR(G$4="",G$5="",G$6=""),"",IF(OR(AND(G$4="Total of All Categories",G$5="Total"),AND( G$4&lt;&gt;"Total of All Categories",G$5="All Subcategories")),"",IF(AND(G$4="Total of All Categories",G$5="All Subcategories",G$6="All Types of Revenue"),'Walton-Washington'!$S13,IF(AND(COUNTIF('Dropdown Selections'!$C:$C,"="&amp;G$4)=1,G$4&lt;&gt;"OTHER",G$5="Total"),INDEX('Walton-Washington'!$H7:$S13,MATCH(G$4,'Walton-Washington'!$G7:$G13,0),MATCH(G$6,'Walton-Washington'!$H6:$S6,0)),IF(AND(COUNTIF('Dropdown Selections'!$C:$C,"="&amp;G$4)=1,G$4="OTHER",G$5="Total"),INDEX('Walton-Washington'!$H7:$S13,MATCH("331900 - Federal Grant - Other",'Walton-Washington'!$C7:$C13,0),MATCH(G$6,'Walton-Washington'!$H6:$S6,0)),IF(AND(COUNTIF('Dropdown Selections'!$C:$C,"="&amp;G$4)&gt;1,OR(G$5&lt;&gt;"Total", G$5&lt;&gt;"All Subcategories"),G$4=INDEX('Dropdown Selections'!$C:$D,MATCH(G$5,'Dropdown Selections'!$D:$D,0),1)),INDEX('Walton-Washington'!$H7:$S13,MATCH("*"&amp;G$5&amp;"*",'Walton-Washington'!$C7:$C13,0),MATCH(G$6,'Walton-Washington'!$H6:$S6,0)),IF(OR(AND(COUNTIF('Dropdown Selections'!$C:$C,"="&amp;G$4)&gt;1,G$5="Total"),AND(G$4="Total of All Categories",G$5="All Subcategories")),SUMIF('Walton-Washington'!$G7:$G13,"="&amp;G$4,INDEX('Walton-Washington'!$H7:$S13,,MATCH(G$6,'Walton-Washington'!$H6:$S6,0))),""))))))),0)</f>
        <v>453235</v>
      </c>
      <c r="H72" s="31">
        <f>IFERROR(IF(OR(H$4="",H$5="",H$6=""),"",IF(OR(AND(H$4="Total of All Categories",H$5="Total"),AND( H$4&lt;&gt;"Total of All Categories",H$5="All Subcategories")),"",IF(AND(H$4="Total of All Categories",H$5="All Subcategories",H$6="All Types of Revenue"),'Walton-Washington'!$S13,IF(AND(COUNTIF('Dropdown Selections'!$C:$C,"="&amp;H$4)=1,H$4&lt;&gt;"OTHER",H$5="Total"),INDEX('Walton-Washington'!$H7:$S13,MATCH(H$4,'Walton-Washington'!$G7:$G13,0),MATCH(H$6,'Walton-Washington'!$H6:$S6,0)),IF(AND(COUNTIF('Dropdown Selections'!$C:$C,"="&amp;H$4)=1,H$4="OTHER",H$5="Total"),INDEX('Walton-Washington'!$H7:$S13,MATCH("331900 - Federal Grant - Other",'Walton-Washington'!$C7:$C13,0),MATCH(H$6,'Walton-Washington'!$H6:$S6,0)),IF(AND(COUNTIF('Dropdown Selections'!$C:$C,"="&amp;H$4)&gt;1,OR(H$5&lt;&gt;"Total", H$5&lt;&gt;"All Subcategories"),H$4=INDEX('Dropdown Selections'!$C:$D,MATCH(H$5,'Dropdown Selections'!$D:$D,0),1)),INDEX('Walton-Washington'!$H7:$S13,MATCH("*"&amp;H$5&amp;"*",'Walton-Washington'!$C7:$C13,0),MATCH(H$6,'Walton-Washington'!$H6:$S6,0)),IF(OR(AND(COUNTIF('Dropdown Selections'!$C:$C,"="&amp;H$4)&gt;1,H$5="Total"),AND(H$4="Total of All Categories",H$5="All Subcategories")),SUMIF('Walton-Washington'!$G7:$G13,"="&amp;H$4,INDEX('Walton-Washington'!$H7:$S13,,MATCH(H$6,'Walton-Washington'!$H6:$S6,0))),""))))))),0)</f>
        <v>1979785</v>
      </c>
      <c r="I72" s="31">
        <f>IFERROR(IF(OR(I$4="",I$5="",I$6=""),"",IF(OR(AND(I$4="Total of All Categories",I$5="Total"),AND( I$4&lt;&gt;"Total of All Categories",I$5="All Subcategories")),"",IF(AND(I$4="Total of All Categories",I$5="All Subcategories",I$6="All Types of Revenue"),'Walton-Washington'!$S13,IF(AND(COUNTIF('Dropdown Selections'!$C:$C,"="&amp;I$4)=1,I$4&lt;&gt;"OTHER",I$5="Total"),INDEX('Walton-Washington'!$H7:$S13,MATCH(I$4,'Walton-Washington'!$G7:$G13,0),MATCH(I$6,'Walton-Washington'!$H6:$S6,0)),IF(AND(COUNTIF('Dropdown Selections'!$C:$C,"="&amp;I$4)=1,I$4="OTHER",I$5="Total"),INDEX('Walton-Washington'!$H7:$S13,MATCH("331900 - Federal Grant - Other",'Walton-Washington'!$C7:$C13,0),MATCH(I$6,'Walton-Washington'!$H6:$S6,0)),IF(AND(COUNTIF('Dropdown Selections'!$C:$C,"="&amp;I$4)&gt;1,OR(I$5&lt;&gt;"Total", I$5&lt;&gt;"All Subcategories"),I$4=INDEX('Dropdown Selections'!$C:$D,MATCH(I$5,'Dropdown Selections'!$D:$D,0),1)),INDEX('Walton-Washington'!$H7:$S13,MATCH("*"&amp;I$5&amp;"*",'Walton-Washington'!$C7:$C13,0),MATCH(I$6,'Walton-Washington'!$H6:$S6,0)),IF(OR(AND(COUNTIF('Dropdown Selections'!$C:$C,"="&amp;I$4)&gt;1,I$5="Total"),AND(I$4="Total of All Categories",I$5="All Subcategories")),SUMIF('Walton-Washington'!$G7:$G13,"="&amp;I$4,INDEX('Walton-Washington'!$H7:$S13,,MATCH(I$6,'Walton-Washington'!$H6:$S6,0))),""))))))),0)</f>
        <v>274857</v>
      </c>
      <c r="J72" s="31">
        <f>IFERROR(IF(OR(J$4="",J$5="",J$6=""),"",IF(OR(AND(J$4="Total of All Categories",J$5="Total"),AND( J$4&lt;&gt;"Total of All Categories",J$5="All Subcategories")),"",IF(AND(J$4="Total of All Categories",J$5="All Subcategories",J$6="All Types of Revenue"),'Walton-Washington'!$S13,IF(AND(COUNTIF('Dropdown Selections'!$C:$C,"="&amp;J$4)=1,J$4&lt;&gt;"OTHER",J$5="Total"),INDEX('Walton-Washington'!$H7:$S13,MATCH(J$4,'Walton-Washington'!$G7:$G13,0),MATCH(J$6,'Walton-Washington'!$H6:$S6,0)),IF(AND(COUNTIF('Dropdown Selections'!$C:$C,"="&amp;J$4)=1,J$4="OTHER",J$5="Total"),INDEX('Walton-Washington'!$H7:$S13,MATCH("331900 - Federal Grant - Other",'Walton-Washington'!$C7:$C13,0),MATCH(J$6,'Walton-Washington'!$H6:$S6,0)),IF(AND(COUNTIF('Dropdown Selections'!$C:$C,"="&amp;J$4)&gt;1,OR(J$5&lt;&gt;"Total", J$5&lt;&gt;"All Subcategories"),J$4=INDEX('Dropdown Selections'!$C:$D,MATCH(J$5,'Dropdown Selections'!$D:$D,0),1)),INDEX('Walton-Washington'!$H7:$S13,MATCH("*"&amp;J$5&amp;"*",'Walton-Washington'!$C7:$C13,0),MATCH(J$6,'Walton-Washington'!$H6:$S6,0)),IF(OR(AND(COUNTIF('Dropdown Selections'!$C:$C,"="&amp;J$4)&gt;1,J$5="Total"),AND(J$4="Total of All Categories",J$5="All Subcategories")),SUMIF('Walton-Washington'!$G7:$G13,"="&amp;J$4,INDEX('Walton-Washington'!$H7:$S13,,MATCH(J$6,'Walton-Washington'!$H6:$S6,0))),""))))))),0)</f>
        <v>0</v>
      </c>
      <c r="K72" s="31">
        <f>IFERROR(IF(OR(K$4="",K$5="",K$6=""),"",IF(OR(AND(K$4="Total of All Categories",K$5="Total"),AND( K$4&lt;&gt;"Total of All Categories",K$5="All Subcategories")),"",IF(AND(K$4="Total of All Categories",K$5="All Subcategories",K$6="All Types of Revenue"),'Walton-Washington'!$S13,IF(AND(COUNTIF('Dropdown Selections'!$C:$C,"="&amp;K$4)=1,K$4&lt;&gt;"OTHER",K$5="Total"),INDEX('Walton-Washington'!$H7:$S13,MATCH(K$4,'Walton-Washington'!$G7:$G13,0),MATCH(K$6,'Walton-Washington'!$H6:$S6,0)),IF(AND(COUNTIF('Dropdown Selections'!$C:$C,"="&amp;K$4)=1,K$4="OTHER",K$5="Total"),INDEX('Walton-Washington'!$H7:$S13,MATCH("331900 - Federal Grant - Other",'Walton-Washington'!$C7:$C13,0),MATCH(K$6,'Walton-Washington'!$H6:$S6,0)),IF(AND(COUNTIF('Dropdown Selections'!$C:$C,"="&amp;K$4)&gt;1,OR(K$5&lt;&gt;"Total", K$5&lt;&gt;"All Subcategories"),K$4=INDEX('Dropdown Selections'!$C:$D,MATCH(K$5,'Dropdown Selections'!$D:$D,0),1)),INDEX('Walton-Washington'!$H7:$S13,MATCH("*"&amp;K$5&amp;"*",'Walton-Washington'!$C7:$C13,0),MATCH(K$6,'Walton-Washington'!$H6:$S6,0)),IF(OR(AND(COUNTIF('Dropdown Selections'!$C:$C,"="&amp;K$4)&gt;1,K$5="Total"),AND(K$4="Total of All Categories",K$5="All Subcategories")),SUMIF('Walton-Washington'!$G7:$G13,"="&amp;K$4,INDEX('Walton-Washington'!$H7:$S13,,MATCH(K$6,'Walton-Washington'!$H6:$S6,0))),""))))))),0)</f>
        <v>0</v>
      </c>
      <c r="L72" s="31">
        <f>IFERROR(IF(OR(L$4="",L$5="",L$6=""),"",IF(OR(AND(L$4="Total of All Categories",L$5="Total"),AND( L$4&lt;&gt;"Total of All Categories",L$5="All Subcategories")),"",IF(AND(L$4="Total of All Categories",L$5="All Subcategories",L$6="All Types of Revenue"),'Walton-Washington'!$S13,IF(AND(COUNTIF('Dropdown Selections'!$C:$C,"="&amp;L$4)=1,L$4&lt;&gt;"OTHER",L$5="Total"),INDEX('Walton-Washington'!$H7:$S13,MATCH(L$4,'Walton-Washington'!$G7:$G13,0),MATCH(L$6,'Walton-Washington'!$H6:$S6,0)),IF(AND(COUNTIF('Dropdown Selections'!$C:$C,"="&amp;L$4)=1,L$4="OTHER",L$5="Total"),INDEX('Walton-Washington'!$H7:$S13,MATCH("331900 - Federal Grant - Other",'Walton-Washington'!$C7:$C13,0),MATCH(L$6,'Walton-Washington'!$H6:$S6,0)),IF(AND(COUNTIF('Dropdown Selections'!$C:$C,"="&amp;L$4)&gt;1,OR(L$5&lt;&gt;"Total", L$5&lt;&gt;"All Subcategories"),L$4=INDEX('Dropdown Selections'!$C:$D,MATCH(L$5,'Dropdown Selections'!$D:$D,0),1)),INDEX('Walton-Washington'!$H7:$S13,MATCH("*"&amp;L$5&amp;"*",'Walton-Washington'!$C7:$C13,0),MATCH(L$6,'Walton-Washington'!$H6:$S6,0)),IF(OR(AND(COUNTIF('Dropdown Selections'!$C:$C,"="&amp;L$4)&gt;1,L$5="Total"),AND(L$4="Total of All Categories",L$5="All Subcategories")),SUMIF('Walton-Washington'!$G7:$G13,"="&amp;L$4,INDEX('Walton-Washington'!$H7:$S13,,MATCH(L$6,'Walton-Washington'!$H6:$S6,0))),""))))))),0)</f>
        <v>0</v>
      </c>
    </row>
    <row r="73" spans="2:12" s="29" customFormat="1" ht="15.75" x14ac:dyDescent="0.25">
      <c r="B73" s="32" t="s">
        <v>172</v>
      </c>
      <c r="C73" s="31">
        <f>IFERROR(IF(OR(C$4="",C$5="",C$6=""),"",IF(OR(AND(C$4="Total of All Categories",C$5="Total"),AND( C$4&lt;&gt;"Total of All Categories",C$5="All Subcategories")),"",IF(AND(C$4="Total of All Categories",C$5="All Subcategories",C$6="All Types of Revenue"),'Walton-Washington'!$S19,IF(AND(COUNTIF('Dropdown Selections'!$C:$C,"="&amp;C$4)=1,C$4&lt;&gt;"OTHER",C$5="Total"),INDEX('Walton-Washington'!$H16:$S19,MATCH(C$4,'Walton-Washington'!$G16:$G19,0),MATCH(C$6,'Walton-Washington'!$H15:$S15,0)),IF(AND(COUNTIF('Dropdown Selections'!$C:$C,"="&amp;C$4)=1,C$4="OTHER",C$5="Total"),INDEX('Walton-Washington'!$H16:$S19,MATCH("331900 - Federal Grant - Other",'Walton-Washington'!$C16:$C19,0),MATCH(C$6,'Walton-Washington'!$H15:$S15,0)),IF(AND(COUNTIF('Dropdown Selections'!$C:$C,"="&amp;C$4)&gt;1,OR(C$5&lt;&gt;"Total", C$5&lt;&gt;"All Subcategories"),C$4=INDEX('Dropdown Selections'!$C:$D,MATCH(C$5,'Dropdown Selections'!$D:$D,0),1)),INDEX('Walton-Washington'!$H16:$S19,MATCH("*"&amp;C$5&amp;"*",'Walton-Washington'!$C16:$C19,0),MATCH(C$6,'Walton-Washington'!$H15:$S15,0)),IF(OR(AND(COUNTIF('Dropdown Selections'!$C:$C,"="&amp;C$4)&gt;1,C$5="Total"),AND(C$4="Total of All Categories",C$5="All Subcategories")),SUMIF('Walton-Washington'!$G16:$G19,"="&amp;C$4,INDEX('Walton-Washington'!$H16:$S19,,MATCH(C$6,'Walton-Washington'!$H15:$S15,0))),""))))))),0)</f>
        <v>726967</v>
      </c>
      <c r="D73" s="31">
        <f>IFERROR(IF(OR(D$4="",D$5="",D$6=""),"",IF(OR(AND(D$4="Total of All Categories",D$5="Total"),AND( D$4&lt;&gt;"Total of All Categories",D$5="All Subcategories")),"",IF(AND(D$4="Total of All Categories",D$5="All Subcategories",D$6="All Types of Revenue"),'Walton-Washington'!$S19,IF(AND(COUNTIF('Dropdown Selections'!$C:$C,"="&amp;D$4)=1,D$4&lt;&gt;"OTHER",D$5="Total"),INDEX('Walton-Washington'!$H16:$S19,MATCH(D$4,'Walton-Washington'!$G16:$G19,0),MATCH(D$6,'Walton-Washington'!$H15:$S15,0)),IF(AND(COUNTIF('Dropdown Selections'!$C:$C,"="&amp;D$4)=1,D$4="OTHER",D$5="Total"),INDEX('Walton-Washington'!$H16:$S19,MATCH("331900 - Federal Grant - Other",'Walton-Washington'!$C16:$C19,0),MATCH(D$6,'Walton-Washington'!$H15:$S15,0)),IF(AND(COUNTIF('Dropdown Selections'!$C:$C,"="&amp;D$4)&gt;1,OR(D$5&lt;&gt;"Total", D$5&lt;&gt;"All Subcategories"),D$4=INDEX('Dropdown Selections'!$C:$D,MATCH(D$5,'Dropdown Selections'!$D:$D,0),1)),INDEX('Walton-Washington'!$H16:$S19,MATCH("*"&amp;D$5&amp;"*",'Walton-Washington'!$C16:$C19,0),MATCH(D$6,'Walton-Washington'!$H15:$S15,0)),IF(OR(AND(COUNTIF('Dropdown Selections'!$C:$C,"="&amp;D$4)&gt;1,D$5="Total"),AND(D$4="Total of All Categories",D$5="All Subcategories")),SUMIF('Walton-Washington'!$G16:$G19,"="&amp;D$4,INDEX('Walton-Washington'!$H16:$S19,,MATCH(D$6,'Walton-Washington'!$H15:$S15,0))),""))))))),0)</f>
        <v>0</v>
      </c>
      <c r="E73" s="31">
        <f>IFERROR(IF(OR(E$4="",E$5="",E$6=""),"",IF(OR(AND(E$4="Total of All Categories",E$5="Total"),AND( E$4&lt;&gt;"Total of All Categories",E$5="All Subcategories")),"",IF(AND(E$4="Total of All Categories",E$5="All Subcategories",E$6="All Types of Revenue"),'Walton-Washington'!$S19,IF(AND(COUNTIF('Dropdown Selections'!$C:$C,"="&amp;E$4)=1,E$4&lt;&gt;"OTHER",E$5="Total"),INDEX('Walton-Washington'!$H16:$S19,MATCH(E$4,'Walton-Washington'!$G16:$G19,0),MATCH(E$6,'Walton-Washington'!$H15:$S15,0)),IF(AND(COUNTIF('Dropdown Selections'!$C:$C,"="&amp;E$4)=1,E$4="OTHER",E$5="Total"),INDEX('Walton-Washington'!$H16:$S19,MATCH("331900 - Federal Grant - Other",'Walton-Washington'!$C16:$C19,0),MATCH(E$6,'Walton-Washington'!$H15:$S15,0)),IF(AND(COUNTIF('Dropdown Selections'!$C:$C,"="&amp;E$4)&gt;1,OR(E$5&lt;&gt;"Total", E$5&lt;&gt;"All Subcategories"),E$4=INDEX('Dropdown Selections'!$C:$D,MATCH(E$5,'Dropdown Selections'!$D:$D,0),1)),INDEX('Walton-Washington'!$H16:$S19,MATCH("*"&amp;E$5&amp;"*",'Walton-Washington'!$C16:$C19,0),MATCH(E$6,'Walton-Washington'!$H15:$S15,0)),IF(OR(AND(COUNTIF('Dropdown Selections'!$C:$C,"="&amp;E$4)&gt;1,E$5="Total"),AND(E$4="Total of All Categories",E$5="All Subcategories")),SUMIF('Walton-Washington'!$G16:$G19,"="&amp;E$4,INDEX('Walton-Washington'!$H16:$S19,,MATCH(E$6,'Walton-Washington'!$H15:$S15,0))),""))))))),0)</f>
        <v>78490</v>
      </c>
      <c r="F73" s="31">
        <f>IFERROR(IF(OR(F$4="",F$5="",F$6=""),"",IF(OR(AND(F$4="Total of All Categories",F$5="Total"),AND( F$4&lt;&gt;"Total of All Categories",F$5="All Subcategories")),"",IF(AND(F$4="Total of All Categories",F$5="All Subcategories",F$6="All Types of Revenue"),'Walton-Washington'!$S19,IF(AND(COUNTIF('Dropdown Selections'!$C:$C,"="&amp;F$4)=1,F$4&lt;&gt;"OTHER",F$5="Total"),INDEX('Walton-Washington'!$H16:$S19,MATCH(F$4,'Walton-Washington'!$G16:$G19,0),MATCH(F$6,'Walton-Washington'!$H15:$S15,0)),IF(AND(COUNTIF('Dropdown Selections'!$C:$C,"="&amp;F$4)=1,F$4="OTHER",F$5="Total"),INDEX('Walton-Washington'!$H16:$S19,MATCH("331900 - Federal Grant - Other",'Walton-Washington'!$C16:$C19,0),MATCH(F$6,'Walton-Washington'!$H15:$S15,0)),IF(AND(COUNTIF('Dropdown Selections'!$C:$C,"="&amp;F$4)&gt;1,OR(F$5&lt;&gt;"Total", F$5&lt;&gt;"All Subcategories"),F$4=INDEX('Dropdown Selections'!$C:$D,MATCH(F$5,'Dropdown Selections'!$D:$D,0),1)),INDEX('Walton-Washington'!$H16:$S19,MATCH("*"&amp;F$5&amp;"*",'Walton-Washington'!$C16:$C19,0),MATCH(F$6,'Walton-Washington'!$H15:$S15,0)),IF(OR(AND(COUNTIF('Dropdown Selections'!$C:$C,"="&amp;F$4)&gt;1,F$5="Total"),AND(F$4="Total of All Categories",F$5="All Subcategories")),SUMIF('Walton-Washington'!$G16:$G19,"="&amp;F$4,INDEX('Walton-Washington'!$H16:$S19,,MATCH(F$6,'Walton-Washington'!$H15:$S15,0))),""))))))),0)</f>
        <v>0</v>
      </c>
      <c r="G73" s="31">
        <f>IFERROR(IF(OR(G$4="",G$5="",G$6=""),"",IF(OR(AND(G$4="Total of All Categories",G$5="Total"),AND( G$4&lt;&gt;"Total of All Categories",G$5="All Subcategories")),"",IF(AND(G$4="Total of All Categories",G$5="All Subcategories",G$6="All Types of Revenue"),'Walton-Washington'!$S19,IF(AND(COUNTIF('Dropdown Selections'!$C:$C,"="&amp;G$4)=1,G$4&lt;&gt;"OTHER",G$5="Total"),INDEX('Walton-Washington'!$H16:$S19,MATCH(G$4,'Walton-Washington'!$G16:$G19,0),MATCH(G$6,'Walton-Washington'!$H15:$S15,0)),IF(AND(COUNTIF('Dropdown Selections'!$C:$C,"="&amp;G$4)=1,G$4="OTHER",G$5="Total"),INDEX('Walton-Washington'!$H16:$S19,MATCH("331900 - Federal Grant - Other",'Walton-Washington'!$C16:$C19,0),MATCH(G$6,'Walton-Washington'!$H15:$S15,0)),IF(AND(COUNTIF('Dropdown Selections'!$C:$C,"="&amp;G$4)&gt;1,OR(G$5&lt;&gt;"Total", G$5&lt;&gt;"All Subcategories"),G$4=INDEX('Dropdown Selections'!$C:$D,MATCH(G$5,'Dropdown Selections'!$D:$D,0),1)),INDEX('Walton-Washington'!$H16:$S19,MATCH("*"&amp;G$5&amp;"*",'Walton-Washington'!$C16:$C19,0),MATCH(G$6,'Walton-Washington'!$H15:$S15,0)),IF(OR(AND(COUNTIF('Dropdown Selections'!$C:$C,"="&amp;G$4)&gt;1,G$5="Total"),AND(G$4="Total of All Categories",G$5="All Subcategories")),SUMIF('Walton-Washington'!$G16:$G19,"="&amp;G$4,INDEX('Walton-Washington'!$H16:$S19,,MATCH(G$6,'Walton-Washington'!$H15:$S15,0))),""))))))),0)</f>
        <v>0</v>
      </c>
      <c r="H73" s="31">
        <f>IFERROR(IF(OR(H$4="",H$5="",H$6=""),"",IF(OR(AND(H$4="Total of All Categories",H$5="Total"),AND( H$4&lt;&gt;"Total of All Categories",H$5="All Subcategories")),"",IF(AND(H$4="Total of All Categories",H$5="All Subcategories",H$6="All Types of Revenue"),'Walton-Washington'!$S19,IF(AND(COUNTIF('Dropdown Selections'!$C:$C,"="&amp;H$4)=1,H$4&lt;&gt;"OTHER",H$5="Total"),INDEX('Walton-Washington'!$H16:$S19,MATCH(H$4,'Walton-Washington'!$G16:$G19,0),MATCH(H$6,'Walton-Washington'!$H15:$S15,0)),IF(AND(COUNTIF('Dropdown Selections'!$C:$C,"="&amp;H$4)=1,H$4="OTHER",H$5="Total"),INDEX('Walton-Washington'!$H16:$S19,MATCH("331900 - Federal Grant - Other",'Walton-Washington'!$C16:$C19,0),MATCH(H$6,'Walton-Washington'!$H15:$S15,0)),IF(AND(COUNTIF('Dropdown Selections'!$C:$C,"="&amp;H$4)&gt;1,OR(H$5&lt;&gt;"Total", H$5&lt;&gt;"All Subcategories"),H$4=INDEX('Dropdown Selections'!$C:$D,MATCH(H$5,'Dropdown Selections'!$D:$D,0),1)),INDEX('Walton-Washington'!$H16:$S19,MATCH("*"&amp;H$5&amp;"*",'Walton-Washington'!$C16:$C19,0),MATCH(H$6,'Walton-Washington'!$H15:$S15,0)),IF(OR(AND(COUNTIF('Dropdown Selections'!$C:$C,"="&amp;H$4)&gt;1,H$5="Total"),AND(H$4="Total of All Categories",H$5="All Subcategories")),SUMIF('Walton-Washington'!$G16:$G19,"="&amp;H$4,INDEX('Walton-Washington'!$H16:$S19,,MATCH(H$6,'Walton-Washington'!$H15:$S15,0))),""))))))),0)</f>
        <v>593499</v>
      </c>
      <c r="I73" s="31">
        <f>IFERROR(IF(OR(I$4="",I$5="",I$6=""),"",IF(OR(AND(I$4="Total of All Categories",I$5="Total"),AND( I$4&lt;&gt;"Total of All Categories",I$5="All Subcategories")),"",IF(AND(I$4="Total of All Categories",I$5="All Subcategories",I$6="All Types of Revenue"),'Walton-Washington'!$S19,IF(AND(COUNTIF('Dropdown Selections'!$C:$C,"="&amp;I$4)=1,I$4&lt;&gt;"OTHER",I$5="Total"),INDEX('Walton-Washington'!$H16:$S19,MATCH(I$4,'Walton-Washington'!$G16:$G19,0),MATCH(I$6,'Walton-Washington'!$H15:$S15,0)),IF(AND(COUNTIF('Dropdown Selections'!$C:$C,"="&amp;I$4)=1,I$4="OTHER",I$5="Total"),INDEX('Walton-Washington'!$H16:$S19,MATCH("331900 - Federal Grant - Other",'Walton-Washington'!$C16:$C19,0),MATCH(I$6,'Walton-Washington'!$H15:$S15,0)),IF(AND(COUNTIF('Dropdown Selections'!$C:$C,"="&amp;I$4)&gt;1,OR(I$5&lt;&gt;"Total", I$5&lt;&gt;"All Subcategories"),I$4=INDEX('Dropdown Selections'!$C:$D,MATCH(I$5,'Dropdown Selections'!$D:$D,0),1)),INDEX('Walton-Washington'!$H16:$S19,MATCH("*"&amp;I$5&amp;"*",'Walton-Washington'!$C16:$C19,0),MATCH(I$6,'Walton-Washington'!$H15:$S15,0)),IF(OR(AND(COUNTIF('Dropdown Selections'!$C:$C,"="&amp;I$4)&gt;1,I$5="Total"),AND(I$4="Total of All Categories",I$5="All Subcategories")),SUMIF('Walton-Washington'!$G16:$G19,"="&amp;I$4,INDEX('Walton-Washington'!$H16:$S19,,MATCH(I$6,'Walton-Washington'!$H15:$S15,0))),""))))))),0)</f>
        <v>54978</v>
      </c>
      <c r="J73" s="31">
        <f>IFERROR(IF(OR(J$4="",J$5="",J$6=""),"",IF(OR(AND(J$4="Total of All Categories",J$5="Total"),AND( J$4&lt;&gt;"Total of All Categories",J$5="All Subcategories")),"",IF(AND(J$4="Total of All Categories",J$5="All Subcategories",J$6="All Types of Revenue"),'Walton-Washington'!$S19,IF(AND(COUNTIF('Dropdown Selections'!$C:$C,"="&amp;J$4)=1,J$4&lt;&gt;"OTHER",J$5="Total"),INDEX('Walton-Washington'!$H16:$S19,MATCH(J$4,'Walton-Washington'!$G16:$G19,0),MATCH(J$6,'Walton-Washington'!$H15:$S15,0)),IF(AND(COUNTIF('Dropdown Selections'!$C:$C,"="&amp;J$4)=1,J$4="OTHER",J$5="Total"),INDEX('Walton-Washington'!$H16:$S19,MATCH("331900 - Federal Grant - Other",'Walton-Washington'!$C16:$C19,0),MATCH(J$6,'Walton-Washington'!$H15:$S15,0)),IF(AND(COUNTIF('Dropdown Selections'!$C:$C,"="&amp;J$4)&gt;1,OR(J$5&lt;&gt;"Total", J$5&lt;&gt;"All Subcategories"),J$4=INDEX('Dropdown Selections'!$C:$D,MATCH(J$5,'Dropdown Selections'!$D:$D,0),1)),INDEX('Walton-Washington'!$H16:$S19,MATCH("*"&amp;J$5&amp;"*",'Walton-Washington'!$C16:$C19,0),MATCH(J$6,'Walton-Washington'!$H15:$S15,0)),IF(OR(AND(COUNTIF('Dropdown Selections'!$C:$C,"="&amp;J$4)&gt;1,J$5="Total"),AND(J$4="Total of All Categories",J$5="All Subcategories")),SUMIF('Walton-Washington'!$G16:$G19,"="&amp;J$4,INDEX('Walton-Washington'!$H16:$S19,,MATCH(J$6,'Walton-Washington'!$H15:$S15,0))),""))))))),0)</f>
        <v>0</v>
      </c>
      <c r="K73" s="31">
        <f>IFERROR(IF(OR(K$4="",K$5="",K$6=""),"",IF(OR(AND(K$4="Total of All Categories",K$5="Total"),AND( K$4&lt;&gt;"Total of All Categories",K$5="All Subcategories")),"",IF(AND(K$4="Total of All Categories",K$5="All Subcategories",K$6="All Types of Revenue"),'Walton-Washington'!$S19,IF(AND(COUNTIF('Dropdown Selections'!$C:$C,"="&amp;K$4)=1,K$4&lt;&gt;"OTHER",K$5="Total"),INDEX('Walton-Washington'!$H16:$S19,MATCH(K$4,'Walton-Washington'!$G16:$G19,0),MATCH(K$6,'Walton-Washington'!$H15:$S15,0)),IF(AND(COUNTIF('Dropdown Selections'!$C:$C,"="&amp;K$4)=1,K$4="OTHER",K$5="Total"),INDEX('Walton-Washington'!$H16:$S19,MATCH("331900 - Federal Grant - Other",'Walton-Washington'!$C16:$C19,0),MATCH(K$6,'Walton-Washington'!$H15:$S15,0)),IF(AND(COUNTIF('Dropdown Selections'!$C:$C,"="&amp;K$4)&gt;1,OR(K$5&lt;&gt;"Total", K$5&lt;&gt;"All Subcategories"),K$4=INDEX('Dropdown Selections'!$C:$D,MATCH(K$5,'Dropdown Selections'!$D:$D,0),1)),INDEX('Walton-Washington'!$H16:$S19,MATCH("*"&amp;K$5&amp;"*",'Walton-Washington'!$C16:$C19,0),MATCH(K$6,'Walton-Washington'!$H15:$S15,0)),IF(OR(AND(COUNTIF('Dropdown Selections'!$C:$C,"="&amp;K$4)&gt;1,K$5="Total"),AND(K$4="Total of All Categories",K$5="All Subcategories")),SUMIF('Walton-Washington'!$G16:$G19,"="&amp;K$4,INDEX('Walton-Washington'!$H16:$S19,,MATCH(K$6,'Walton-Washington'!$H15:$S15,0))),""))))))),0)</f>
        <v>0</v>
      </c>
      <c r="L73" s="31">
        <f>IFERROR(IF(OR(L$4="",L$5="",L$6=""),"",IF(OR(AND(L$4="Total of All Categories",L$5="Total"),AND( L$4&lt;&gt;"Total of All Categories",L$5="All Subcategories")),"",IF(AND(L$4="Total of All Categories",L$5="All Subcategories",L$6="All Types of Revenue"),'Walton-Washington'!$S19,IF(AND(COUNTIF('Dropdown Selections'!$C:$C,"="&amp;L$4)=1,L$4&lt;&gt;"OTHER",L$5="Total"),INDEX('Walton-Washington'!$H16:$S19,MATCH(L$4,'Walton-Washington'!$G16:$G19,0),MATCH(L$6,'Walton-Washington'!$H15:$S15,0)),IF(AND(COUNTIF('Dropdown Selections'!$C:$C,"="&amp;L$4)=1,L$4="OTHER",L$5="Total"),INDEX('Walton-Washington'!$H16:$S19,MATCH("331900 - Federal Grant - Other",'Walton-Washington'!$C16:$C19,0),MATCH(L$6,'Walton-Washington'!$H15:$S15,0)),IF(AND(COUNTIF('Dropdown Selections'!$C:$C,"="&amp;L$4)&gt;1,OR(L$5&lt;&gt;"Total", L$5&lt;&gt;"All Subcategories"),L$4=INDEX('Dropdown Selections'!$C:$D,MATCH(L$5,'Dropdown Selections'!$D:$D,0),1)),INDEX('Walton-Washington'!$H16:$S19,MATCH("*"&amp;L$5&amp;"*",'Walton-Washington'!$C16:$C19,0),MATCH(L$6,'Walton-Washington'!$H15:$S15,0)),IF(OR(AND(COUNTIF('Dropdown Selections'!$C:$C,"="&amp;L$4)&gt;1,L$5="Total"),AND(L$4="Total of All Categories",L$5="All Subcategories")),SUMIF('Walton-Washington'!$G16:$G19,"="&amp;L$4,INDEX('Walton-Washington'!$H16:$S19,,MATCH(L$6,'Walton-Washington'!$H15:$S15,0))),""))))))),0)</f>
        <v>0</v>
      </c>
    </row>
    <row r="74" spans="2:12" s="33" customFormat="1" ht="18" x14ac:dyDescent="0.25">
      <c r="B74" s="34" t="s">
        <v>173</v>
      </c>
      <c r="C74" s="35">
        <f>IF(SUM(C7:C73)="","",SUM(C7:C73))</f>
        <v>1172953140</v>
      </c>
      <c r="D74" s="35">
        <f t="shared" ref="D74:L74" si="0">IF(SUM(D7:D73)="","",SUM(D7:D73))</f>
        <v>24043689</v>
      </c>
      <c r="E74" s="35">
        <f t="shared" si="0"/>
        <v>116151122</v>
      </c>
      <c r="F74" s="35">
        <f t="shared" si="0"/>
        <v>18692941</v>
      </c>
      <c r="G74" s="35">
        <f t="shared" si="0"/>
        <v>294535777</v>
      </c>
      <c r="H74" s="35">
        <f t="shared" si="0"/>
        <v>378711249</v>
      </c>
      <c r="I74" s="35">
        <f t="shared" si="0"/>
        <v>326191026</v>
      </c>
      <c r="J74" s="35">
        <f t="shared" si="0"/>
        <v>3998440</v>
      </c>
      <c r="K74" s="35">
        <f t="shared" si="0"/>
        <v>1423826</v>
      </c>
      <c r="L74" s="35">
        <f t="shared" si="0"/>
        <v>9205070</v>
      </c>
    </row>
    <row r="76" spans="2:12" ht="1.5" customHeight="1" x14ac:dyDescent="0.2"/>
    <row r="77" spans="2:12" x14ac:dyDescent="0.2">
      <c r="C77" s="36"/>
    </row>
  </sheetData>
  <sheetProtection algorithmName="SHA-512" hashValue="wdtUrWs3w8LGT8VajhyVuH5TW9FisiqVdgF7UoNNyUJ9VKWCIKKD+pZfiOlKyOZOo4ahj/uJds0iOrLNnQ6CmA==" saltValue="cRxKUZmu0HksB93iLOoMKQ==" spinCount="100000" sheet="1" insertColumns="0" deleteColumns="0"/>
  <mergeCells count="1">
    <mergeCell ref="B3:L3"/>
  </mergeCells>
  <conditionalFormatting sqref="A6:C6 M6:XFD6">
    <cfRule type="notContainsBlanks" dxfId="42" priority="59" stopIfTrue="1">
      <formula>LEN(TRIM(A6))&gt;0</formula>
    </cfRule>
  </conditionalFormatting>
  <conditionalFormatting sqref="A74:G74 M74:XFD74">
    <cfRule type="cellIs" dxfId="41" priority="56" operator="equal">
      <formula>0</formula>
    </cfRule>
    <cfRule type="cellIs" dxfId="40" priority="57" stopIfTrue="1" operator="greaterThan">
      <formula>0</formula>
    </cfRule>
  </conditionalFormatting>
  <conditionalFormatting sqref="A5:C5 M5:XFD5">
    <cfRule type="notContainsBlanks" dxfId="39" priority="60" stopIfTrue="1">
      <formula>LEN(TRIM(A5))&gt;0</formula>
    </cfRule>
  </conditionalFormatting>
  <conditionalFormatting sqref="A4:C4 M4:XFD4">
    <cfRule type="notContainsBlanks" dxfId="38" priority="58" stopIfTrue="1">
      <formula>LEN(TRIM(A4))&gt;0</formula>
    </cfRule>
  </conditionalFormatting>
  <conditionalFormatting sqref="H74">
    <cfRule type="cellIs" dxfId="37" priority="51" operator="equal">
      <formula>0</formula>
    </cfRule>
    <cfRule type="cellIs" dxfId="36" priority="52" stopIfTrue="1" operator="greaterThan">
      <formula>0</formula>
    </cfRule>
  </conditionalFormatting>
  <conditionalFormatting sqref="I74">
    <cfRule type="cellIs" dxfId="35" priority="46" operator="equal">
      <formula>0</formula>
    </cfRule>
    <cfRule type="cellIs" dxfId="34" priority="47" stopIfTrue="1" operator="greaterThan">
      <formula>0</formula>
    </cfRule>
  </conditionalFormatting>
  <conditionalFormatting sqref="J74">
    <cfRule type="cellIs" dxfId="33" priority="41" operator="equal">
      <formula>0</formula>
    </cfRule>
    <cfRule type="cellIs" dxfId="32" priority="42" stopIfTrue="1" operator="greaterThan">
      <formula>0</formula>
    </cfRule>
  </conditionalFormatting>
  <conditionalFormatting sqref="B7:XFD73">
    <cfRule type="notContainsBlanks" dxfId="31" priority="37" stopIfTrue="1">
      <formula>LEN(TRIM(B7))&gt;0</formula>
    </cfRule>
  </conditionalFormatting>
  <conditionalFormatting sqref="K74">
    <cfRule type="cellIs" dxfId="30" priority="35" operator="equal">
      <formula>0</formula>
    </cfRule>
    <cfRule type="cellIs" dxfId="29" priority="36" stopIfTrue="1" operator="greaterThan">
      <formula>0</formula>
    </cfRule>
  </conditionalFormatting>
  <conditionalFormatting sqref="L74">
    <cfRule type="cellIs" dxfId="28" priority="30" operator="equal">
      <formula>0</formula>
    </cfRule>
    <cfRule type="cellIs" dxfId="27" priority="31" stopIfTrue="1" operator="greaterThan">
      <formula>0</formula>
    </cfRule>
  </conditionalFormatting>
  <conditionalFormatting sqref="D4">
    <cfRule type="notContainsBlanks" dxfId="26" priority="25" stopIfTrue="1">
      <formula>LEN(TRIM(D4))&gt;0</formula>
    </cfRule>
  </conditionalFormatting>
  <conditionalFormatting sqref="D6">
    <cfRule type="notContainsBlanks" dxfId="25" priority="26" stopIfTrue="1">
      <formula>LEN(TRIM(D6))&gt;0</formula>
    </cfRule>
  </conditionalFormatting>
  <conditionalFormatting sqref="D5">
    <cfRule type="notContainsBlanks" dxfId="24" priority="27" stopIfTrue="1">
      <formula>LEN(TRIM(D5))&gt;0</formula>
    </cfRule>
  </conditionalFormatting>
  <conditionalFormatting sqref="E6">
    <cfRule type="notContainsBlanks" dxfId="23" priority="23" stopIfTrue="1">
      <formula>LEN(TRIM(E6))&gt;0</formula>
    </cfRule>
  </conditionalFormatting>
  <conditionalFormatting sqref="E5">
    <cfRule type="notContainsBlanks" dxfId="22" priority="24" stopIfTrue="1">
      <formula>LEN(TRIM(E5))&gt;0</formula>
    </cfRule>
  </conditionalFormatting>
  <conditionalFormatting sqref="E4">
    <cfRule type="notContainsBlanks" dxfId="21" priority="22" stopIfTrue="1">
      <formula>LEN(TRIM(E4))&gt;0</formula>
    </cfRule>
  </conditionalFormatting>
  <conditionalFormatting sqref="F6">
    <cfRule type="notContainsBlanks" dxfId="20" priority="20" stopIfTrue="1">
      <formula>LEN(TRIM(F6))&gt;0</formula>
    </cfRule>
  </conditionalFormatting>
  <conditionalFormatting sqref="F5">
    <cfRule type="notContainsBlanks" dxfId="19" priority="21" stopIfTrue="1">
      <formula>LEN(TRIM(F5))&gt;0</formula>
    </cfRule>
  </conditionalFormatting>
  <conditionalFormatting sqref="F4">
    <cfRule type="notContainsBlanks" dxfId="18" priority="19" stopIfTrue="1">
      <formula>LEN(TRIM(F4))&gt;0</formula>
    </cfRule>
  </conditionalFormatting>
  <conditionalFormatting sqref="G6">
    <cfRule type="notContainsBlanks" dxfId="17" priority="17" stopIfTrue="1">
      <formula>LEN(TRIM(G6))&gt;0</formula>
    </cfRule>
  </conditionalFormatting>
  <conditionalFormatting sqref="G5">
    <cfRule type="notContainsBlanks" dxfId="16" priority="18" stopIfTrue="1">
      <formula>LEN(TRIM(G5))&gt;0</formula>
    </cfRule>
  </conditionalFormatting>
  <conditionalFormatting sqref="G4">
    <cfRule type="notContainsBlanks" dxfId="15" priority="16" stopIfTrue="1">
      <formula>LEN(TRIM(G4))&gt;0</formula>
    </cfRule>
  </conditionalFormatting>
  <conditionalFormatting sqref="H6">
    <cfRule type="notContainsBlanks" dxfId="14" priority="14" stopIfTrue="1">
      <formula>LEN(TRIM(H6))&gt;0</formula>
    </cfRule>
  </conditionalFormatting>
  <conditionalFormatting sqref="H5">
    <cfRule type="notContainsBlanks" dxfId="13" priority="15" stopIfTrue="1">
      <formula>LEN(TRIM(H5))&gt;0</formula>
    </cfRule>
  </conditionalFormatting>
  <conditionalFormatting sqref="H4">
    <cfRule type="notContainsBlanks" dxfId="12" priority="13" stopIfTrue="1">
      <formula>LEN(TRIM(H4))&gt;0</formula>
    </cfRule>
  </conditionalFormatting>
  <conditionalFormatting sqref="I6">
    <cfRule type="notContainsBlanks" dxfId="11" priority="11" stopIfTrue="1">
      <formula>LEN(TRIM(I6))&gt;0</formula>
    </cfRule>
  </conditionalFormatting>
  <conditionalFormatting sqref="I5">
    <cfRule type="notContainsBlanks" dxfId="10" priority="12" stopIfTrue="1">
      <formula>LEN(TRIM(I5))&gt;0</formula>
    </cfRule>
  </conditionalFormatting>
  <conditionalFormatting sqref="I4">
    <cfRule type="notContainsBlanks" dxfId="9" priority="10" stopIfTrue="1">
      <formula>LEN(TRIM(I4))&gt;0</formula>
    </cfRule>
  </conditionalFormatting>
  <conditionalFormatting sqref="J6">
    <cfRule type="notContainsBlanks" dxfId="8" priority="8" stopIfTrue="1">
      <formula>LEN(TRIM(J6))&gt;0</formula>
    </cfRule>
  </conditionalFormatting>
  <conditionalFormatting sqref="J5">
    <cfRule type="notContainsBlanks" dxfId="7" priority="9" stopIfTrue="1">
      <formula>LEN(TRIM(J5))&gt;0</formula>
    </cfRule>
  </conditionalFormatting>
  <conditionalFormatting sqref="J4">
    <cfRule type="notContainsBlanks" dxfId="6" priority="7" stopIfTrue="1">
      <formula>LEN(TRIM(J4))&gt;0</formula>
    </cfRule>
  </conditionalFormatting>
  <conditionalFormatting sqref="K6">
    <cfRule type="notContainsBlanks" dxfId="5" priority="5" stopIfTrue="1">
      <formula>LEN(TRIM(K6))&gt;0</formula>
    </cfRule>
  </conditionalFormatting>
  <conditionalFormatting sqref="K5">
    <cfRule type="notContainsBlanks" dxfId="4" priority="6" stopIfTrue="1">
      <formula>LEN(TRIM(K5))&gt;0</formula>
    </cfRule>
  </conditionalFormatting>
  <conditionalFormatting sqref="K4">
    <cfRule type="notContainsBlanks" dxfId="3" priority="4" stopIfTrue="1">
      <formula>LEN(TRIM(K4))&gt;0</formula>
    </cfRule>
  </conditionalFormatting>
  <conditionalFormatting sqref="L6">
    <cfRule type="notContainsBlanks" dxfId="2" priority="2" stopIfTrue="1">
      <formula>LEN(TRIM(L6))&gt;0</formula>
    </cfRule>
  </conditionalFormatting>
  <conditionalFormatting sqref="L5">
    <cfRule type="notContainsBlanks" dxfId="1" priority="3" stopIfTrue="1">
      <formula>LEN(TRIM(L5))&gt;0</formula>
    </cfRule>
  </conditionalFormatting>
  <conditionalFormatting sqref="L4">
    <cfRule type="notContainsBlanks" dxfId="0" priority="1" stopIfTrue="1">
      <formula>LEN(TRIM(L4))&gt;0</formula>
    </cfRule>
  </conditionalFormatting>
  <pageMargins left="0.7" right="0.7" top="0.75" bottom="0.75" header="0.3" footer="0.3"/>
  <pageSetup paperSize="5" scale="41" fitToHeight="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Category" prompt="Select Category">
          <x14:formula1>
            <xm:f>OFFSET('Dropdown Selections'!$A$1,1,0,COUNTA('Dropdown Selections'!$A:$A)-1,1)</xm:f>
          </x14:formula1>
          <xm:sqref>C4:L4</xm:sqref>
        </x14:dataValidation>
        <x14:dataValidation type="list" errorStyle="information" allowBlank="1" showInputMessage="1" showErrorMessage="1" errorTitle="Select" error="Select Subcategory" promptTitle="Subcategory" prompt="Select Subcategory">
          <x14:formula1>
            <xm:f>OFFSET('Dropdown Selections'!$C$1,MATCH(C4,'Dropdown Selections'!$C:$C,0)-1,1,COUNTIF('Dropdown Selections'!$C:$C,C4),1)</xm:f>
          </x14:formula1>
          <xm:sqref>C5:L5</xm:sqref>
        </x14:dataValidation>
        <x14:dataValidation type="list" allowBlank="1" showInputMessage="1" showErrorMessage="1" promptTitle="Type" prompt="Select Type of Revenue">
          <x14:formula1>
            <xm:f>OFFSET('Dropdown Selections'!$F1,1,0,COUNTA('Dropdown Selections'!$F:$F)-1,1)</xm:f>
          </x14:formula1>
          <xm:sqref>C6:L6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4"/>
  <sheetViews>
    <sheetView showGridLines="0" topLeftCell="A25" workbookViewId="0">
      <selection activeCell="Q44" sqref="Q44:R44"/>
    </sheetView>
  </sheetViews>
  <sheetFormatPr defaultRowHeight="12.75" x14ac:dyDescent="0.2"/>
  <cols>
    <col min="1" max="1" width="1" style="11" customWidth="1"/>
    <col min="2" max="2" width="3" style="11" customWidth="1"/>
    <col min="3" max="3" width="1" style="11" customWidth="1"/>
    <col min="4" max="4" width="10.5703125" style="11" customWidth="1"/>
    <col min="5" max="5" width="1.28515625" style="11" customWidth="1"/>
    <col min="6" max="6" width="24.28515625" style="11" customWidth="1"/>
    <col min="7" max="7" width="27.85546875" style="11" bestFit="1" customWidth="1"/>
    <col min="8" max="16" width="9.5703125" style="11" customWidth="1"/>
    <col min="17" max="17" width="3.7109375" style="11" customWidth="1"/>
    <col min="18" max="18" width="5.7109375" style="11" customWidth="1"/>
    <col min="19" max="19" width="7.42578125" style="11" customWidth="1"/>
    <col min="20" max="20" width="2" style="11" customWidth="1"/>
    <col min="21" max="16384" width="9.140625" style="11"/>
  </cols>
  <sheetData>
    <row r="1" spans="2:20" ht="5.45" customHeight="1" x14ac:dyDescent="0.2"/>
    <row r="2" spans="2:20" ht="18" customHeight="1" x14ac:dyDescent="0.2">
      <c r="D2" s="92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20" ht="3.6" customHeight="1" x14ac:dyDescent="0.2"/>
    <row r="4" spans="2:20" x14ac:dyDescent="0.2">
      <c r="B4" s="93">
        <v>2016</v>
      </c>
      <c r="C4" s="83"/>
      <c r="D4" s="83"/>
      <c r="E4" s="94"/>
      <c r="F4" s="83"/>
      <c r="H4" s="18"/>
      <c r="I4" s="18"/>
      <c r="J4" s="18"/>
      <c r="K4" s="18"/>
      <c r="L4" s="18"/>
      <c r="M4" s="18"/>
      <c r="N4" s="18"/>
      <c r="O4" s="18"/>
      <c r="P4" s="18"/>
      <c r="Q4" s="94"/>
      <c r="R4" s="83"/>
      <c r="S4" s="94"/>
      <c r="T4" s="83"/>
    </row>
    <row r="5" spans="2:20" x14ac:dyDescent="0.2">
      <c r="B5" s="89" t="s">
        <v>203</v>
      </c>
      <c r="C5" s="78"/>
      <c r="D5" s="78"/>
      <c r="E5" s="78"/>
      <c r="F5" s="78"/>
      <c r="G5" s="78"/>
      <c r="H5" s="78"/>
      <c r="I5" s="78"/>
      <c r="J5" s="79"/>
      <c r="K5" s="17"/>
      <c r="L5" s="17"/>
      <c r="M5" s="17"/>
      <c r="N5" s="17"/>
      <c r="O5" s="17"/>
      <c r="P5" s="17"/>
      <c r="Q5" s="90"/>
      <c r="R5" s="79"/>
      <c r="S5" s="90"/>
      <c r="T5" s="79"/>
    </row>
    <row r="6" spans="2:20" ht="18" x14ac:dyDescent="0.2">
      <c r="B6" s="87" t="s">
        <v>2</v>
      </c>
      <c r="C6" s="83"/>
      <c r="D6" s="83"/>
      <c r="E6" s="83"/>
      <c r="F6" s="83"/>
      <c r="H6" s="16" t="s">
        <v>3</v>
      </c>
      <c r="I6" s="9" t="s">
        <v>194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 t="s">
        <v>10</v>
      </c>
      <c r="Q6" s="88" t="s">
        <v>11</v>
      </c>
      <c r="R6" s="79"/>
      <c r="S6" s="88" t="s">
        <v>198</v>
      </c>
      <c r="T6" s="79"/>
    </row>
    <row r="7" spans="2:20" x14ac:dyDescent="0.2">
      <c r="B7" s="15"/>
      <c r="C7" s="77" t="s">
        <v>13</v>
      </c>
      <c r="D7" s="78"/>
      <c r="E7" s="78"/>
      <c r="F7" s="79"/>
      <c r="G7" s="8" t="str">
        <f>IF(SUMPRODUCT(--ISNUMBER(SEARCH('Dropdown Selections'!C$2,C7)))&gt;0,'Dropdown Selections'!A$2,IF(SUMPRODUCT(--ISNUMBER(SEARCH('Dropdown Selections'!C$3,C7)))&gt;0,'Dropdown Selections'!A$3,IF(SUMPRODUCT(--ISNUMBER(SEARCH('Dropdown Selections'!D$4:D$9,C7)))&gt;0,'Dropdown Selections'!A$4,IF(SUMPRODUCT(--ISNUMBER(SEARCH('Dropdown Selections'!D$11:D$13,C7)))&gt;0,'Dropdown Selections'!A$5,IF(SUMPRODUCT(--ISNUMBER(SEARCH('Dropdown Selections'!C$15,C7)))&gt;0,'Dropdown Selections'!A$6,IF(SUMPRODUCT(--ISNUMBER(SEARCH('Dropdown Selections'!D$16:D$19,C7)))&gt;0,'Dropdown Selections'!A$7,IF(SUMPRODUCT(--ISNUMBER(SEARCH('Dropdown Selections'!C$21,C7)))&gt;0,'Dropdown Selections'!A$8,IF(SUMPRODUCT(--ISNUMBER(SEARCH('Dropdown Selections'!D$22:D$25,C7)))&gt;0,'Dropdown Selections'!A$9,IF(C7="331900 - Federal Grant - Other","OTHER",IF(C7="Total","TOTAL OF ALL CATEGORIES",""))))))))))</f>
        <v>GENERAL GOVERNMENT</v>
      </c>
      <c r="H7" s="50">
        <v>42311</v>
      </c>
      <c r="I7" s="14"/>
      <c r="J7" s="14"/>
      <c r="K7" s="14"/>
      <c r="L7" s="14"/>
      <c r="M7" s="14"/>
      <c r="N7" s="14"/>
      <c r="O7" s="14"/>
      <c r="P7" s="14"/>
      <c r="Q7" s="80"/>
      <c r="R7" s="79"/>
      <c r="S7" s="81">
        <v>42311</v>
      </c>
      <c r="T7" s="79"/>
    </row>
    <row r="8" spans="2:20" x14ac:dyDescent="0.2">
      <c r="B8" s="15"/>
      <c r="C8" s="77" t="s">
        <v>14</v>
      </c>
      <c r="D8" s="78"/>
      <c r="E8" s="78"/>
      <c r="F8" s="79"/>
      <c r="G8" s="8" t="str">
        <f>IF(SUMPRODUCT(--ISNUMBER(SEARCH('Dropdown Selections'!C$2,C8)))&gt;0,'Dropdown Selections'!A$2,IF(SUMPRODUCT(--ISNUMBER(SEARCH('Dropdown Selections'!C$3,C8)))&gt;0,'Dropdown Selections'!A$3,IF(SUMPRODUCT(--ISNUMBER(SEARCH('Dropdown Selections'!D$4:D$9,C8)))&gt;0,'Dropdown Selections'!A$4,IF(SUMPRODUCT(--ISNUMBER(SEARCH('Dropdown Selections'!D$11:D$13,C8)))&gt;0,'Dropdown Selections'!A$5,IF(SUMPRODUCT(--ISNUMBER(SEARCH('Dropdown Selections'!C$15,C8)))&gt;0,'Dropdown Selections'!A$6,IF(SUMPRODUCT(--ISNUMBER(SEARCH('Dropdown Selections'!D$16:D$19,C8)))&gt;0,'Dropdown Selections'!A$7,IF(SUMPRODUCT(--ISNUMBER(SEARCH('Dropdown Selections'!C$21,C8)))&gt;0,'Dropdown Selections'!A$8,IF(SUMPRODUCT(--ISNUMBER(SEARCH('Dropdown Selections'!D$22:D$25,C8)))&gt;0,'Dropdown Selections'!A$9,IF(C8="331900 - Federal Grant - Other","OTHER",IF(C8="Total","TOTAL OF ALL CATEGORIES",""))))))))))</f>
        <v>PUBLIC SAFETY</v>
      </c>
      <c r="H8" s="50">
        <v>33860</v>
      </c>
      <c r="I8" s="50">
        <v>79589</v>
      </c>
      <c r="J8" s="14"/>
      <c r="K8" s="14"/>
      <c r="L8" s="14"/>
      <c r="M8" s="14"/>
      <c r="N8" s="14"/>
      <c r="O8" s="14"/>
      <c r="P8" s="14"/>
      <c r="Q8" s="80"/>
      <c r="R8" s="79"/>
      <c r="S8" s="81">
        <v>113449</v>
      </c>
      <c r="T8" s="79"/>
    </row>
    <row r="9" spans="2:20" x14ac:dyDescent="0.2">
      <c r="B9" s="15"/>
      <c r="C9" s="77" t="s">
        <v>15</v>
      </c>
      <c r="D9" s="78"/>
      <c r="E9" s="78"/>
      <c r="F9" s="79"/>
      <c r="G9" s="8" t="str">
        <f>IF(SUMPRODUCT(--ISNUMBER(SEARCH('Dropdown Selections'!C$2,C9)))&gt;0,'Dropdown Selections'!A$2,IF(SUMPRODUCT(--ISNUMBER(SEARCH('Dropdown Selections'!C$3,C9)))&gt;0,'Dropdown Selections'!A$3,IF(SUMPRODUCT(--ISNUMBER(SEARCH('Dropdown Selections'!D$4:D$9,C9)))&gt;0,'Dropdown Selections'!A$4,IF(SUMPRODUCT(--ISNUMBER(SEARCH('Dropdown Selections'!D$11:D$13,C9)))&gt;0,'Dropdown Selections'!A$5,IF(SUMPRODUCT(--ISNUMBER(SEARCH('Dropdown Selections'!C$15,C9)))&gt;0,'Dropdown Selections'!A$6,IF(SUMPRODUCT(--ISNUMBER(SEARCH('Dropdown Selections'!D$16:D$19,C9)))&gt;0,'Dropdown Selections'!A$7,IF(SUMPRODUCT(--ISNUMBER(SEARCH('Dropdown Selections'!C$21,C9)))&gt;0,'Dropdown Selections'!A$8,IF(SUMPRODUCT(--ISNUMBER(SEARCH('Dropdown Selections'!D$22:D$25,C9)))&gt;0,'Dropdown Selections'!A$9,IF(C9="331900 - Federal Grant - Other","OTHER",IF(C9="Total","TOTAL OF ALL CATEGORIES",""))))))))))</f>
        <v>PHYSICAL ENVIRONMENT</v>
      </c>
      <c r="H9" s="14"/>
      <c r="I9" s="50">
        <v>3533757</v>
      </c>
      <c r="J9" s="14"/>
      <c r="K9" s="14"/>
      <c r="L9" s="14"/>
      <c r="M9" s="14"/>
      <c r="N9" s="14"/>
      <c r="O9" s="14"/>
      <c r="P9" s="14"/>
      <c r="Q9" s="80"/>
      <c r="R9" s="79"/>
      <c r="S9" s="81">
        <v>3533757</v>
      </c>
      <c r="T9" s="79"/>
    </row>
    <row r="10" spans="2:20" x14ac:dyDescent="0.2">
      <c r="B10" s="15"/>
      <c r="C10" s="77" t="s">
        <v>16</v>
      </c>
      <c r="D10" s="78"/>
      <c r="E10" s="78"/>
      <c r="F10" s="79"/>
      <c r="G10" s="8" t="str">
        <f>IF(SUMPRODUCT(--ISNUMBER(SEARCH('Dropdown Selections'!C$2,C10)))&gt;0,'Dropdown Selections'!A$2,IF(SUMPRODUCT(--ISNUMBER(SEARCH('Dropdown Selections'!C$3,C10)))&gt;0,'Dropdown Selections'!A$3,IF(SUMPRODUCT(--ISNUMBER(SEARCH('Dropdown Selections'!D$4:D$9,C10)))&gt;0,'Dropdown Selections'!A$4,IF(SUMPRODUCT(--ISNUMBER(SEARCH('Dropdown Selections'!D$11:D$13,C10)))&gt;0,'Dropdown Selections'!A$5,IF(SUMPRODUCT(--ISNUMBER(SEARCH('Dropdown Selections'!C$15,C10)))&gt;0,'Dropdown Selections'!A$6,IF(SUMPRODUCT(--ISNUMBER(SEARCH('Dropdown Selections'!D$16:D$19,C10)))&gt;0,'Dropdown Selections'!A$7,IF(SUMPRODUCT(--ISNUMBER(SEARCH('Dropdown Selections'!C$21,C10)))&gt;0,'Dropdown Selections'!A$8,IF(SUMPRODUCT(--ISNUMBER(SEARCH('Dropdown Selections'!D$22:D$25,C10)))&gt;0,'Dropdown Selections'!A$9,IF(C10="331900 - Federal Grant - Other","OTHER",IF(C10="Total","TOTAL OF ALL CATEGORIES",""))))))))))</f>
        <v>TRANSPORTATION</v>
      </c>
      <c r="H10" s="14"/>
      <c r="I10" s="14"/>
      <c r="J10" s="14"/>
      <c r="K10" s="50">
        <v>501117</v>
      </c>
      <c r="L10" s="14"/>
      <c r="M10" s="14"/>
      <c r="N10" s="14"/>
      <c r="O10" s="14"/>
      <c r="P10" s="14"/>
      <c r="Q10" s="80"/>
      <c r="R10" s="79"/>
      <c r="S10" s="81">
        <v>501117</v>
      </c>
      <c r="T10" s="79"/>
    </row>
    <row r="11" spans="2:20" x14ac:dyDescent="0.2">
      <c r="B11" s="15"/>
      <c r="C11" s="77" t="s">
        <v>17</v>
      </c>
      <c r="D11" s="78"/>
      <c r="E11" s="78"/>
      <c r="F11" s="79"/>
      <c r="G11" s="8" t="str">
        <f>IF(SUMPRODUCT(--ISNUMBER(SEARCH('Dropdown Selections'!C$2,C11)))&gt;0,'Dropdown Selections'!A$2,IF(SUMPRODUCT(--ISNUMBER(SEARCH('Dropdown Selections'!C$3,C11)))&gt;0,'Dropdown Selections'!A$3,IF(SUMPRODUCT(--ISNUMBER(SEARCH('Dropdown Selections'!D$4:D$9,C11)))&gt;0,'Dropdown Selections'!A$4,IF(SUMPRODUCT(--ISNUMBER(SEARCH('Dropdown Selections'!D$11:D$13,C11)))&gt;0,'Dropdown Selections'!A$5,IF(SUMPRODUCT(--ISNUMBER(SEARCH('Dropdown Selections'!C$15,C11)))&gt;0,'Dropdown Selections'!A$6,IF(SUMPRODUCT(--ISNUMBER(SEARCH('Dropdown Selections'!D$16:D$19,C11)))&gt;0,'Dropdown Selections'!A$7,IF(SUMPRODUCT(--ISNUMBER(SEARCH('Dropdown Selections'!C$21,C11)))&gt;0,'Dropdown Selections'!A$8,IF(SUMPRODUCT(--ISNUMBER(SEARCH('Dropdown Selections'!D$22:D$25,C11)))&gt;0,'Dropdown Selections'!A$9,IF(C11="331900 - Federal Grant - Other","OTHER",IF(C11="Total","TOTAL OF ALL CATEGORIES",""))))))))))</f>
        <v>ECONOMIC ENVIRONMENT</v>
      </c>
      <c r="H11" s="50">
        <v>10417</v>
      </c>
      <c r="I11" s="14"/>
      <c r="J11" s="14"/>
      <c r="K11" s="14"/>
      <c r="L11" s="14"/>
      <c r="M11" s="14"/>
      <c r="N11" s="14"/>
      <c r="O11" s="14"/>
      <c r="P11" s="14"/>
      <c r="Q11" s="80"/>
      <c r="R11" s="79"/>
      <c r="S11" s="81">
        <v>10417</v>
      </c>
      <c r="T11" s="79"/>
    </row>
    <row r="12" spans="2:20" x14ac:dyDescent="0.2">
      <c r="B12" s="15"/>
      <c r="C12" s="77" t="s">
        <v>24</v>
      </c>
      <c r="D12" s="78"/>
      <c r="E12" s="78"/>
      <c r="F12" s="79"/>
      <c r="G12" s="8" t="str">
        <f>IF(SUMPRODUCT(--ISNUMBER(SEARCH('Dropdown Selections'!C$2,C12)))&gt;0,'Dropdown Selections'!A$2,IF(SUMPRODUCT(--ISNUMBER(SEARCH('Dropdown Selections'!C$3,C12)))&gt;0,'Dropdown Selections'!A$3,IF(SUMPRODUCT(--ISNUMBER(SEARCH('Dropdown Selections'!D$4:D$9,C12)))&gt;0,'Dropdown Selections'!A$4,IF(SUMPRODUCT(--ISNUMBER(SEARCH('Dropdown Selections'!D$11:D$13,C12)))&gt;0,'Dropdown Selections'!A$5,IF(SUMPRODUCT(--ISNUMBER(SEARCH('Dropdown Selections'!C$15,C12)))&gt;0,'Dropdown Selections'!A$6,IF(SUMPRODUCT(--ISNUMBER(SEARCH('Dropdown Selections'!D$16:D$19,C12)))&gt;0,'Dropdown Selections'!A$7,IF(SUMPRODUCT(--ISNUMBER(SEARCH('Dropdown Selections'!C$21,C12)))&gt;0,'Dropdown Selections'!A$8,IF(SUMPRODUCT(--ISNUMBER(SEARCH('Dropdown Selections'!D$22:D$25,C12)))&gt;0,'Dropdown Selections'!A$9,IF(C12="331900 - Federal Grant - Other","OTHER",IF(C12="Total","TOTAL OF ALL CATEGORIES",""))))))))))</f>
        <v>HEALTH &amp; HUMAN SERVICES</v>
      </c>
      <c r="H12" s="50">
        <v>117757</v>
      </c>
      <c r="I12" s="14"/>
      <c r="J12" s="14"/>
      <c r="K12" s="14"/>
      <c r="L12" s="14"/>
      <c r="M12" s="14"/>
      <c r="N12" s="14"/>
      <c r="O12" s="14"/>
      <c r="P12" s="14"/>
      <c r="Q12" s="80"/>
      <c r="R12" s="79"/>
      <c r="S12" s="81">
        <v>117757</v>
      </c>
      <c r="T12" s="79"/>
    </row>
    <row r="13" spans="2:20" x14ac:dyDescent="0.2">
      <c r="B13" s="13"/>
      <c r="C13" s="70" t="s">
        <v>12</v>
      </c>
      <c r="D13" s="71"/>
      <c r="E13" s="84" t="s">
        <v>12</v>
      </c>
      <c r="F13" s="79"/>
      <c r="G13" s="8" t="str">
        <f>IF(SUMPRODUCT(--ISNUMBER(SEARCH('Dropdown Selections'!C$2,C13)))&gt;0,'Dropdown Selections'!A$2,IF(SUMPRODUCT(--ISNUMBER(SEARCH('Dropdown Selections'!C$3,C13)))&gt;0,'Dropdown Selections'!A$3,IF(SUMPRODUCT(--ISNUMBER(SEARCH('Dropdown Selections'!D$4:D$9,C13)))&gt;0,'Dropdown Selections'!A$4,IF(SUMPRODUCT(--ISNUMBER(SEARCH('Dropdown Selections'!D$11:D$13,C13)))&gt;0,'Dropdown Selections'!A$5,IF(SUMPRODUCT(--ISNUMBER(SEARCH('Dropdown Selections'!C$15,C13)))&gt;0,'Dropdown Selections'!A$6,IF(SUMPRODUCT(--ISNUMBER(SEARCH('Dropdown Selections'!D$16:D$19,C13)))&gt;0,'Dropdown Selections'!A$7,IF(SUMPRODUCT(--ISNUMBER(SEARCH('Dropdown Selections'!C$21,C13)))&gt;0,'Dropdown Selections'!A$8,IF(SUMPRODUCT(--ISNUMBER(SEARCH('Dropdown Selections'!D$22:D$25,C13)))&gt;0,'Dropdown Selections'!A$9,IF(C13="331900 - Federal Grant - Other","OTHER",IF(C13="Total","TOTAL OF ALL CATEGORIES",""))))))))))</f>
        <v>TOTAL OF ALL CATEGORIES</v>
      </c>
      <c r="H13" s="51">
        <v>204345</v>
      </c>
      <c r="I13" s="51">
        <v>3613346</v>
      </c>
      <c r="J13" s="12"/>
      <c r="K13" s="51">
        <v>501117</v>
      </c>
      <c r="L13" s="12"/>
      <c r="M13" s="12"/>
      <c r="N13" s="12"/>
      <c r="O13" s="12"/>
      <c r="P13" s="12"/>
      <c r="Q13" s="85"/>
      <c r="R13" s="79"/>
      <c r="S13" s="86">
        <v>4318808</v>
      </c>
      <c r="T13" s="79"/>
    </row>
    <row r="14" spans="2:20" x14ac:dyDescent="0.2">
      <c r="B14" s="89" t="s">
        <v>202</v>
      </c>
      <c r="C14" s="78"/>
      <c r="D14" s="78"/>
      <c r="E14" s="78"/>
      <c r="F14" s="78"/>
      <c r="G14" s="78"/>
      <c r="H14" s="78"/>
      <c r="I14" s="78"/>
      <c r="J14" s="79"/>
      <c r="K14" s="17"/>
      <c r="L14" s="17"/>
      <c r="M14" s="17"/>
      <c r="N14" s="17"/>
      <c r="O14" s="17"/>
      <c r="P14" s="17"/>
      <c r="Q14" s="90"/>
      <c r="R14" s="79"/>
      <c r="S14" s="90"/>
      <c r="T14" s="79"/>
    </row>
    <row r="15" spans="2:20" ht="18" x14ac:dyDescent="0.2">
      <c r="B15" s="87" t="s">
        <v>2</v>
      </c>
      <c r="C15" s="83"/>
      <c r="D15" s="83"/>
      <c r="E15" s="83"/>
      <c r="F15" s="83"/>
      <c r="H15" s="16" t="s">
        <v>3</v>
      </c>
      <c r="I15" s="9" t="s">
        <v>194</v>
      </c>
      <c r="J15" s="16" t="s">
        <v>4</v>
      </c>
      <c r="K15" s="16" t="s">
        <v>5</v>
      </c>
      <c r="L15" s="16" t="s">
        <v>6</v>
      </c>
      <c r="M15" s="16" t="s">
        <v>7</v>
      </c>
      <c r="N15" s="16" t="s">
        <v>8</v>
      </c>
      <c r="O15" s="16" t="s">
        <v>9</v>
      </c>
      <c r="P15" s="16" t="s">
        <v>10</v>
      </c>
      <c r="Q15" s="88" t="s">
        <v>11</v>
      </c>
      <c r="R15" s="79"/>
      <c r="S15" s="88" t="s">
        <v>198</v>
      </c>
      <c r="T15" s="79"/>
    </row>
    <row r="16" spans="2:20" x14ac:dyDescent="0.2">
      <c r="B16" s="15"/>
      <c r="C16" s="77" t="s">
        <v>14</v>
      </c>
      <c r="D16" s="78"/>
      <c r="E16" s="78"/>
      <c r="F16" s="79"/>
      <c r="G16" s="8" t="str">
        <f>IF(SUMPRODUCT(--ISNUMBER(SEARCH('Dropdown Selections'!C$2,C16)))&gt;0,'Dropdown Selections'!A$2,IF(SUMPRODUCT(--ISNUMBER(SEARCH('Dropdown Selections'!C$3,C16)))&gt;0,'Dropdown Selections'!A$3,IF(SUMPRODUCT(--ISNUMBER(SEARCH('Dropdown Selections'!D$4:D$9,C16)))&gt;0,'Dropdown Selections'!A$4,IF(SUMPRODUCT(--ISNUMBER(SEARCH('Dropdown Selections'!D$11:D$13,C16)))&gt;0,'Dropdown Selections'!A$5,IF(SUMPRODUCT(--ISNUMBER(SEARCH('Dropdown Selections'!C$15,C16)))&gt;0,'Dropdown Selections'!A$6,IF(SUMPRODUCT(--ISNUMBER(SEARCH('Dropdown Selections'!D$16:D$19,C16)))&gt;0,'Dropdown Selections'!A$7,IF(SUMPRODUCT(--ISNUMBER(SEARCH('Dropdown Selections'!C$21,C16)))&gt;0,'Dropdown Selections'!A$8,IF(SUMPRODUCT(--ISNUMBER(SEARCH('Dropdown Selections'!D$22:D$25,C16)))&gt;0,'Dropdown Selections'!A$9,IF(C16="331900 - Federal Grant - Other","OTHER",IF(C16="Total","TOTAL OF ALL CATEGORIES",""))))))))))</f>
        <v>PUBLIC SAFETY</v>
      </c>
      <c r="H16" s="50">
        <v>354878</v>
      </c>
      <c r="I16" s="50">
        <v>5607</v>
      </c>
      <c r="J16" s="14"/>
      <c r="K16" s="14"/>
      <c r="L16" s="14"/>
      <c r="M16" s="14"/>
      <c r="N16" s="14"/>
      <c r="O16" s="14"/>
      <c r="P16" s="14"/>
      <c r="Q16" s="80"/>
      <c r="R16" s="79"/>
      <c r="S16" s="81">
        <v>360485</v>
      </c>
      <c r="T16" s="79"/>
    </row>
    <row r="17" spans="2:20" x14ac:dyDescent="0.2">
      <c r="B17" s="15"/>
      <c r="C17" s="77" t="s">
        <v>24</v>
      </c>
      <c r="D17" s="78"/>
      <c r="E17" s="78"/>
      <c r="F17" s="79"/>
      <c r="G17" s="8" t="str">
        <f>IF(SUMPRODUCT(--ISNUMBER(SEARCH('Dropdown Selections'!C$2,C17)))&gt;0,'Dropdown Selections'!A$2,IF(SUMPRODUCT(--ISNUMBER(SEARCH('Dropdown Selections'!C$3,C17)))&gt;0,'Dropdown Selections'!A$3,IF(SUMPRODUCT(--ISNUMBER(SEARCH('Dropdown Selections'!D$4:D$9,C17)))&gt;0,'Dropdown Selections'!A$4,IF(SUMPRODUCT(--ISNUMBER(SEARCH('Dropdown Selections'!D$11:D$13,C17)))&gt;0,'Dropdown Selections'!A$5,IF(SUMPRODUCT(--ISNUMBER(SEARCH('Dropdown Selections'!C$15,C17)))&gt;0,'Dropdown Selections'!A$6,IF(SUMPRODUCT(--ISNUMBER(SEARCH('Dropdown Selections'!D$16:D$19,C17)))&gt;0,'Dropdown Selections'!A$7,IF(SUMPRODUCT(--ISNUMBER(SEARCH('Dropdown Selections'!C$21,C17)))&gt;0,'Dropdown Selections'!A$8,IF(SUMPRODUCT(--ISNUMBER(SEARCH('Dropdown Selections'!D$22:D$25,C17)))&gt;0,'Dropdown Selections'!A$9,IF(C17="331900 - Federal Grant - Other","OTHER",IF(C17="Total","TOTAL OF ALL CATEGORIES",""))))))))))</f>
        <v>HEALTH &amp; HUMAN SERVICES</v>
      </c>
      <c r="H17" s="50">
        <v>26970</v>
      </c>
      <c r="I17" s="14"/>
      <c r="J17" s="14"/>
      <c r="K17" s="14"/>
      <c r="L17" s="14"/>
      <c r="M17" s="14"/>
      <c r="N17" s="14"/>
      <c r="O17" s="14"/>
      <c r="P17" s="14"/>
      <c r="Q17" s="80"/>
      <c r="R17" s="79"/>
      <c r="S17" s="81">
        <v>26970</v>
      </c>
      <c r="T17" s="79"/>
    </row>
    <row r="18" spans="2:20" x14ac:dyDescent="0.2">
      <c r="B18" s="13"/>
      <c r="C18" s="70" t="s">
        <v>12</v>
      </c>
      <c r="D18" s="71"/>
      <c r="E18" s="84" t="s">
        <v>12</v>
      </c>
      <c r="F18" s="79"/>
      <c r="G18" s="8" t="str">
        <f>IF(SUMPRODUCT(--ISNUMBER(SEARCH('Dropdown Selections'!C$2,C18)))&gt;0,'Dropdown Selections'!A$2,IF(SUMPRODUCT(--ISNUMBER(SEARCH('Dropdown Selections'!C$3,C18)))&gt;0,'Dropdown Selections'!A$3,IF(SUMPRODUCT(--ISNUMBER(SEARCH('Dropdown Selections'!D$4:D$9,C18)))&gt;0,'Dropdown Selections'!A$4,IF(SUMPRODUCT(--ISNUMBER(SEARCH('Dropdown Selections'!D$11:D$13,C18)))&gt;0,'Dropdown Selections'!A$5,IF(SUMPRODUCT(--ISNUMBER(SEARCH('Dropdown Selections'!C$15,C18)))&gt;0,'Dropdown Selections'!A$6,IF(SUMPRODUCT(--ISNUMBER(SEARCH('Dropdown Selections'!D$16:D$19,C18)))&gt;0,'Dropdown Selections'!A$7,IF(SUMPRODUCT(--ISNUMBER(SEARCH('Dropdown Selections'!C$21,C18)))&gt;0,'Dropdown Selections'!A$8,IF(SUMPRODUCT(--ISNUMBER(SEARCH('Dropdown Selections'!D$22:D$25,C18)))&gt;0,'Dropdown Selections'!A$9,IF(C18="331900 - Federal Grant - Other","OTHER",IF(C18="Total","TOTAL OF ALL CATEGORIES",""))))))))))</f>
        <v>TOTAL OF ALL CATEGORIES</v>
      </c>
      <c r="H18" s="51">
        <v>381848</v>
      </c>
      <c r="I18" s="51">
        <v>5607</v>
      </c>
      <c r="J18" s="12"/>
      <c r="K18" s="12"/>
      <c r="L18" s="12"/>
      <c r="M18" s="12"/>
      <c r="N18" s="12"/>
      <c r="O18" s="12"/>
      <c r="P18" s="12"/>
      <c r="Q18" s="85"/>
      <c r="R18" s="79"/>
      <c r="S18" s="86">
        <v>387455</v>
      </c>
      <c r="T18" s="79"/>
    </row>
    <row r="19" spans="2:20" x14ac:dyDescent="0.2">
      <c r="B19" s="89" t="s">
        <v>201</v>
      </c>
      <c r="C19" s="78"/>
      <c r="D19" s="78"/>
      <c r="E19" s="78"/>
      <c r="F19" s="78"/>
      <c r="G19" s="78"/>
      <c r="H19" s="78"/>
      <c r="I19" s="78"/>
      <c r="J19" s="79"/>
      <c r="K19" s="17"/>
      <c r="L19" s="17"/>
      <c r="M19" s="17"/>
      <c r="N19" s="17"/>
      <c r="O19" s="17"/>
      <c r="P19" s="17"/>
      <c r="Q19" s="90"/>
      <c r="R19" s="79"/>
      <c r="S19" s="90"/>
      <c r="T19" s="79"/>
    </row>
    <row r="20" spans="2:20" ht="18" x14ac:dyDescent="0.2">
      <c r="B20" s="87" t="s">
        <v>2</v>
      </c>
      <c r="C20" s="83"/>
      <c r="D20" s="83"/>
      <c r="E20" s="83"/>
      <c r="F20" s="83"/>
      <c r="H20" s="16" t="s">
        <v>3</v>
      </c>
      <c r="I20" s="9" t="s">
        <v>194</v>
      </c>
      <c r="J20" s="16" t="s">
        <v>4</v>
      </c>
      <c r="K20" s="16" t="s">
        <v>5</v>
      </c>
      <c r="L20" s="16" t="s">
        <v>6</v>
      </c>
      <c r="M20" s="16" t="s">
        <v>7</v>
      </c>
      <c r="N20" s="16" t="s">
        <v>8</v>
      </c>
      <c r="O20" s="16" t="s">
        <v>9</v>
      </c>
      <c r="P20" s="16" t="s">
        <v>10</v>
      </c>
      <c r="Q20" s="88" t="s">
        <v>11</v>
      </c>
      <c r="R20" s="79"/>
      <c r="S20" s="88" t="s">
        <v>198</v>
      </c>
      <c r="T20" s="79"/>
    </row>
    <row r="21" spans="2:20" x14ac:dyDescent="0.2">
      <c r="B21" s="15"/>
      <c r="C21" s="77" t="s">
        <v>13</v>
      </c>
      <c r="D21" s="78"/>
      <c r="E21" s="78"/>
      <c r="F21" s="79"/>
      <c r="G21" s="8" t="str">
        <f>IF(SUMPRODUCT(--ISNUMBER(SEARCH('Dropdown Selections'!C$2,C21)))&gt;0,'Dropdown Selections'!A$2,IF(SUMPRODUCT(--ISNUMBER(SEARCH('Dropdown Selections'!C$3,C21)))&gt;0,'Dropdown Selections'!A$3,IF(SUMPRODUCT(--ISNUMBER(SEARCH('Dropdown Selections'!D$4:D$9,C21)))&gt;0,'Dropdown Selections'!A$4,IF(SUMPRODUCT(--ISNUMBER(SEARCH('Dropdown Selections'!D$11:D$13,C21)))&gt;0,'Dropdown Selections'!A$5,IF(SUMPRODUCT(--ISNUMBER(SEARCH('Dropdown Selections'!C$15,C21)))&gt;0,'Dropdown Selections'!A$6,IF(SUMPRODUCT(--ISNUMBER(SEARCH('Dropdown Selections'!D$16:D$19,C21)))&gt;0,'Dropdown Selections'!A$7,IF(SUMPRODUCT(--ISNUMBER(SEARCH('Dropdown Selections'!C$21,C21)))&gt;0,'Dropdown Selections'!A$8,IF(SUMPRODUCT(--ISNUMBER(SEARCH('Dropdown Selections'!D$22:D$25,C21)))&gt;0,'Dropdown Selections'!A$9,IF(C21="331900 - Federal Grant - Other","OTHER",IF(C21="Total","TOTAL OF ALL CATEGORIES",""))))))))))</f>
        <v>GENERAL GOVERNMENT</v>
      </c>
      <c r="H21" s="50">
        <v>34753</v>
      </c>
      <c r="I21" s="14"/>
      <c r="J21" s="14"/>
      <c r="K21" s="14"/>
      <c r="L21" s="14"/>
      <c r="M21" s="14"/>
      <c r="N21" s="14"/>
      <c r="O21" s="14"/>
      <c r="P21" s="14"/>
      <c r="Q21" s="80"/>
      <c r="R21" s="79"/>
      <c r="S21" s="81">
        <v>34753</v>
      </c>
      <c r="T21" s="79"/>
    </row>
    <row r="22" spans="2:20" x14ac:dyDescent="0.2">
      <c r="B22" s="15"/>
      <c r="C22" s="77" t="s">
        <v>14</v>
      </c>
      <c r="D22" s="78"/>
      <c r="E22" s="78"/>
      <c r="F22" s="79"/>
      <c r="G22" s="8" t="str">
        <f>IF(SUMPRODUCT(--ISNUMBER(SEARCH('Dropdown Selections'!C$2,C22)))&gt;0,'Dropdown Selections'!A$2,IF(SUMPRODUCT(--ISNUMBER(SEARCH('Dropdown Selections'!C$3,C22)))&gt;0,'Dropdown Selections'!A$3,IF(SUMPRODUCT(--ISNUMBER(SEARCH('Dropdown Selections'!D$4:D$9,C22)))&gt;0,'Dropdown Selections'!A$4,IF(SUMPRODUCT(--ISNUMBER(SEARCH('Dropdown Selections'!D$11:D$13,C22)))&gt;0,'Dropdown Selections'!A$5,IF(SUMPRODUCT(--ISNUMBER(SEARCH('Dropdown Selections'!C$15,C22)))&gt;0,'Dropdown Selections'!A$6,IF(SUMPRODUCT(--ISNUMBER(SEARCH('Dropdown Selections'!D$16:D$19,C22)))&gt;0,'Dropdown Selections'!A$7,IF(SUMPRODUCT(--ISNUMBER(SEARCH('Dropdown Selections'!C$21,C22)))&gt;0,'Dropdown Selections'!A$8,IF(SUMPRODUCT(--ISNUMBER(SEARCH('Dropdown Selections'!D$22:D$25,C22)))&gt;0,'Dropdown Selections'!A$9,IF(C22="331900 - Federal Grant - Other","OTHER",IF(C22="Total","TOTAL OF ALL CATEGORIES",""))))))))))</f>
        <v>PUBLIC SAFETY</v>
      </c>
      <c r="H22" s="50">
        <v>129481</v>
      </c>
      <c r="I22" s="50">
        <v>89286</v>
      </c>
      <c r="J22" s="14"/>
      <c r="K22" s="14"/>
      <c r="L22" s="14"/>
      <c r="M22" s="14"/>
      <c r="N22" s="14"/>
      <c r="O22" s="14"/>
      <c r="P22" s="14"/>
      <c r="Q22" s="80"/>
      <c r="R22" s="79"/>
      <c r="S22" s="81">
        <v>218767</v>
      </c>
      <c r="T22" s="79"/>
    </row>
    <row r="23" spans="2:20" x14ac:dyDescent="0.2">
      <c r="B23" s="15"/>
      <c r="C23" s="77" t="s">
        <v>16</v>
      </c>
      <c r="D23" s="78"/>
      <c r="E23" s="78"/>
      <c r="F23" s="79"/>
      <c r="G23" s="8" t="str">
        <f>IF(SUMPRODUCT(--ISNUMBER(SEARCH('Dropdown Selections'!C$2,C23)))&gt;0,'Dropdown Selections'!A$2,IF(SUMPRODUCT(--ISNUMBER(SEARCH('Dropdown Selections'!C$3,C23)))&gt;0,'Dropdown Selections'!A$3,IF(SUMPRODUCT(--ISNUMBER(SEARCH('Dropdown Selections'!D$4:D$9,C23)))&gt;0,'Dropdown Selections'!A$4,IF(SUMPRODUCT(--ISNUMBER(SEARCH('Dropdown Selections'!D$11:D$13,C23)))&gt;0,'Dropdown Selections'!A$5,IF(SUMPRODUCT(--ISNUMBER(SEARCH('Dropdown Selections'!C$15,C23)))&gt;0,'Dropdown Selections'!A$6,IF(SUMPRODUCT(--ISNUMBER(SEARCH('Dropdown Selections'!D$16:D$19,C23)))&gt;0,'Dropdown Selections'!A$7,IF(SUMPRODUCT(--ISNUMBER(SEARCH('Dropdown Selections'!C$21,C23)))&gt;0,'Dropdown Selections'!A$8,IF(SUMPRODUCT(--ISNUMBER(SEARCH('Dropdown Selections'!D$22:D$25,C23)))&gt;0,'Dropdown Selections'!A$9,IF(C23="331900 - Federal Grant - Other","OTHER",IF(C23="Total","TOTAL OF ALL CATEGORIES",""))))))))))</f>
        <v>TRANSPORTATION</v>
      </c>
      <c r="H23" s="14"/>
      <c r="I23" s="50">
        <v>2382311</v>
      </c>
      <c r="J23" s="14"/>
      <c r="K23" s="50">
        <v>37737</v>
      </c>
      <c r="L23" s="14"/>
      <c r="M23" s="14"/>
      <c r="N23" s="14"/>
      <c r="O23" s="14"/>
      <c r="P23" s="14"/>
      <c r="Q23" s="80"/>
      <c r="R23" s="79"/>
      <c r="S23" s="81">
        <v>2420048</v>
      </c>
      <c r="T23" s="79"/>
    </row>
    <row r="24" spans="2:20" x14ac:dyDescent="0.2">
      <c r="B24" s="15"/>
      <c r="C24" s="77" t="s">
        <v>17</v>
      </c>
      <c r="D24" s="78"/>
      <c r="E24" s="78"/>
      <c r="F24" s="79"/>
      <c r="G24" s="8" t="str">
        <f>IF(SUMPRODUCT(--ISNUMBER(SEARCH('Dropdown Selections'!C$2,C24)))&gt;0,'Dropdown Selections'!A$2,IF(SUMPRODUCT(--ISNUMBER(SEARCH('Dropdown Selections'!C$3,C24)))&gt;0,'Dropdown Selections'!A$3,IF(SUMPRODUCT(--ISNUMBER(SEARCH('Dropdown Selections'!D$4:D$9,C24)))&gt;0,'Dropdown Selections'!A$4,IF(SUMPRODUCT(--ISNUMBER(SEARCH('Dropdown Selections'!D$11:D$13,C24)))&gt;0,'Dropdown Selections'!A$5,IF(SUMPRODUCT(--ISNUMBER(SEARCH('Dropdown Selections'!C$15,C24)))&gt;0,'Dropdown Selections'!A$6,IF(SUMPRODUCT(--ISNUMBER(SEARCH('Dropdown Selections'!D$16:D$19,C24)))&gt;0,'Dropdown Selections'!A$7,IF(SUMPRODUCT(--ISNUMBER(SEARCH('Dropdown Selections'!C$21,C24)))&gt;0,'Dropdown Selections'!A$8,IF(SUMPRODUCT(--ISNUMBER(SEARCH('Dropdown Selections'!D$22:D$25,C24)))&gt;0,'Dropdown Selections'!A$9,IF(C24="331900 - Federal Grant - Other","OTHER",IF(C24="Total","TOTAL OF ALL CATEGORIES",""))))))))))</f>
        <v>ECONOMIC ENVIRONMENT</v>
      </c>
      <c r="H24" s="14"/>
      <c r="I24" s="50">
        <v>4033757</v>
      </c>
      <c r="J24" s="14"/>
      <c r="K24" s="14"/>
      <c r="L24" s="14"/>
      <c r="M24" s="14"/>
      <c r="N24" s="14"/>
      <c r="O24" s="14"/>
      <c r="P24" s="14"/>
      <c r="Q24" s="80"/>
      <c r="R24" s="79"/>
      <c r="S24" s="81">
        <v>4033757</v>
      </c>
      <c r="T24" s="79"/>
    </row>
    <row r="25" spans="2:20" x14ac:dyDescent="0.2">
      <c r="B25" s="15"/>
      <c r="C25" s="77" t="s">
        <v>55</v>
      </c>
      <c r="D25" s="78"/>
      <c r="E25" s="78"/>
      <c r="F25" s="79"/>
      <c r="G25" s="8" t="str">
        <f>IF(SUMPRODUCT(--ISNUMBER(SEARCH('Dropdown Selections'!C$2,C25)))&gt;0,'Dropdown Selections'!A$2,IF(SUMPRODUCT(--ISNUMBER(SEARCH('Dropdown Selections'!C$3,C25)))&gt;0,'Dropdown Selections'!A$3,IF(SUMPRODUCT(--ISNUMBER(SEARCH('Dropdown Selections'!D$4:D$9,C25)))&gt;0,'Dropdown Selections'!A$4,IF(SUMPRODUCT(--ISNUMBER(SEARCH('Dropdown Selections'!D$11:D$13,C25)))&gt;0,'Dropdown Selections'!A$5,IF(SUMPRODUCT(--ISNUMBER(SEARCH('Dropdown Selections'!C$15,C25)))&gt;0,'Dropdown Selections'!A$6,IF(SUMPRODUCT(--ISNUMBER(SEARCH('Dropdown Selections'!D$16:D$19,C25)))&gt;0,'Dropdown Selections'!A$7,IF(SUMPRODUCT(--ISNUMBER(SEARCH('Dropdown Selections'!C$21,C25)))&gt;0,'Dropdown Selections'!A$8,IF(SUMPRODUCT(--ISNUMBER(SEARCH('Dropdown Selections'!D$22:D$25,C25)))&gt;0,'Dropdown Selections'!A$9,IF(C25="331900 - Federal Grant - Other","OTHER",IF(C25="Total","TOTAL OF ALL CATEGORIES",""))))))))))</f>
        <v>HEALTH &amp; HUMAN SERVICES</v>
      </c>
      <c r="H25" s="14"/>
      <c r="I25" s="50">
        <v>22047</v>
      </c>
      <c r="J25" s="14"/>
      <c r="K25" s="14"/>
      <c r="L25" s="14"/>
      <c r="M25" s="14"/>
      <c r="N25" s="14"/>
      <c r="O25" s="14"/>
      <c r="P25" s="14"/>
      <c r="Q25" s="80"/>
      <c r="R25" s="79"/>
      <c r="S25" s="81">
        <v>22047</v>
      </c>
      <c r="T25" s="79"/>
    </row>
    <row r="26" spans="2:20" x14ac:dyDescent="0.2">
      <c r="B26" s="15"/>
      <c r="C26" s="77" t="s">
        <v>24</v>
      </c>
      <c r="D26" s="78"/>
      <c r="E26" s="78"/>
      <c r="F26" s="79"/>
      <c r="G26" s="8" t="str">
        <f>IF(SUMPRODUCT(--ISNUMBER(SEARCH('Dropdown Selections'!C$2,C26)))&gt;0,'Dropdown Selections'!A$2,IF(SUMPRODUCT(--ISNUMBER(SEARCH('Dropdown Selections'!C$3,C26)))&gt;0,'Dropdown Selections'!A$3,IF(SUMPRODUCT(--ISNUMBER(SEARCH('Dropdown Selections'!D$4:D$9,C26)))&gt;0,'Dropdown Selections'!A$4,IF(SUMPRODUCT(--ISNUMBER(SEARCH('Dropdown Selections'!D$11:D$13,C26)))&gt;0,'Dropdown Selections'!A$5,IF(SUMPRODUCT(--ISNUMBER(SEARCH('Dropdown Selections'!C$15,C26)))&gt;0,'Dropdown Selections'!A$6,IF(SUMPRODUCT(--ISNUMBER(SEARCH('Dropdown Selections'!D$16:D$19,C26)))&gt;0,'Dropdown Selections'!A$7,IF(SUMPRODUCT(--ISNUMBER(SEARCH('Dropdown Selections'!C$21,C26)))&gt;0,'Dropdown Selections'!A$8,IF(SUMPRODUCT(--ISNUMBER(SEARCH('Dropdown Selections'!D$22:D$25,C26)))&gt;0,'Dropdown Selections'!A$9,IF(C26="331900 - Federal Grant - Other","OTHER",IF(C26="Total","TOTAL OF ALL CATEGORIES",""))))))))))</f>
        <v>HEALTH &amp; HUMAN SERVICES</v>
      </c>
      <c r="H26" s="50">
        <v>267703</v>
      </c>
      <c r="I26" s="14"/>
      <c r="J26" s="14"/>
      <c r="K26" s="14"/>
      <c r="L26" s="14"/>
      <c r="M26" s="14"/>
      <c r="N26" s="14"/>
      <c r="O26" s="14"/>
      <c r="P26" s="14"/>
      <c r="Q26" s="80"/>
      <c r="R26" s="79"/>
      <c r="S26" s="81">
        <v>267703</v>
      </c>
      <c r="T26" s="79"/>
    </row>
    <row r="27" spans="2:20" x14ac:dyDescent="0.2">
      <c r="B27" s="15"/>
      <c r="C27" s="77" t="s">
        <v>22</v>
      </c>
      <c r="D27" s="78"/>
      <c r="E27" s="78"/>
      <c r="F27" s="79"/>
      <c r="G27" s="8" t="str">
        <f>IF(SUMPRODUCT(--ISNUMBER(SEARCH('Dropdown Selections'!C$2,C27)))&gt;0,'Dropdown Selections'!A$2,IF(SUMPRODUCT(--ISNUMBER(SEARCH('Dropdown Selections'!C$3,C27)))&gt;0,'Dropdown Selections'!A$3,IF(SUMPRODUCT(--ISNUMBER(SEARCH('Dropdown Selections'!D$4:D$9,C27)))&gt;0,'Dropdown Selections'!A$4,IF(SUMPRODUCT(--ISNUMBER(SEARCH('Dropdown Selections'!D$11:D$13,C27)))&gt;0,'Dropdown Selections'!A$5,IF(SUMPRODUCT(--ISNUMBER(SEARCH('Dropdown Selections'!C$15,C27)))&gt;0,'Dropdown Selections'!A$6,IF(SUMPRODUCT(--ISNUMBER(SEARCH('Dropdown Selections'!D$16:D$19,C27)))&gt;0,'Dropdown Selections'!A$7,IF(SUMPRODUCT(--ISNUMBER(SEARCH('Dropdown Selections'!C$21,C27)))&gt;0,'Dropdown Selections'!A$8,IF(SUMPRODUCT(--ISNUMBER(SEARCH('Dropdown Selections'!D$22:D$25,C27)))&gt;0,'Dropdown Selections'!A$9,IF(C27="331900 - Federal Grant - Other","OTHER",IF(C27="Total","TOTAL OF ALL CATEGORIES",""))))))))))</f>
        <v>CULTURE/RECREATION</v>
      </c>
      <c r="H27" s="14"/>
      <c r="I27" s="14"/>
      <c r="J27" s="14"/>
      <c r="K27" s="50">
        <v>191384</v>
      </c>
      <c r="L27" s="14"/>
      <c r="M27" s="14"/>
      <c r="N27" s="14"/>
      <c r="O27" s="14"/>
      <c r="P27" s="14"/>
      <c r="Q27" s="80"/>
      <c r="R27" s="79"/>
      <c r="S27" s="81">
        <v>191384</v>
      </c>
      <c r="T27" s="79"/>
    </row>
    <row r="28" spans="2:20" x14ac:dyDescent="0.2">
      <c r="B28" s="13"/>
      <c r="C28" s="70" t="s">
        <v>12</v>
      </c>
      <c r="D28" s="71"/>
      <c r="E28" s="84" t="s">
        <v>12</v>
      </c>
      <c r="F28" s="79"/>
      <c r="G28" s="8" t="str">
        <f>IF(SUMPRODUCT(--ISNUMBER(SEARCH('Dropdown Selections'!C$2,C28)))&gt;0,'Dropdown Selections'!A$2,IF(SUMPRODUCT(--ISNUMBER(SEARCH('Dropdown Selections'!C$3,C28)))&gt;0,'Dropdown Selections'!A$3,IF(SUMPRODUCT(--ISNUMBER(SEARCH('Dropdown Selections'!D$4:D$9,C28)))&gt;0,'Dropdown Selections'!A$4,IF(SUMPRODUCT(--ISNUMBER(SEARCH('Dropdown Selections'!D$11:D$13,C28)))&gt;0,'Dropdown Selections'!A$5,IF(SUMPRODUCT(--ISNUMBER(SEARCH('Dropdown Selections'!C$15,C28)))&gt;0,'Dropdown Selections'!A$6,IF(SUMPRODUCT(--ISNUMBER(SEARCH('Dropdown Selections'!D$16:D$19,C28)))&gt;0,'Dropdown Selections'!A$7,IF(SUMPRODUCT(--ISNUMBER(SEARCH('Dropdown Selections'!C$21,C28)))&gt;0,'Dropdown Selections'!A$8,IF(SUMPRODUCT(--ISNUMBER(SEARCH('Dropdown Selections'!D$22:D$25,C28)))&gt;0,'Dropdown Selections'!A$9,IF(C28="331900 - Federal Grant - Other","OTHER",IF(C28="Total","TOTAL OF ALL CATEGORIES",""))))))))))</f>
        <v>TOTAL OF ALL CATEGORIES</v>
      </c>
      <c r="H28" s="51">
        <v>431937</v>
      </c>
      <c r="I28" s="51">
        <v>6527401</v>
      </c>
      <c r="J28" s="12"/>
      <c r="K28" s="51">
        <v>229121</v>
      </c>
      <c r="L28" s="12"/>
      <c r="M28" s="12"/>
      <c r="N28" s="12"/>
      <c r="O28" s="12"/>
      <c r="P28" s="12"/>
      <c r="Q28" s="85"/>
      <c r="R28" s="79"/>
      <c r="S28" s="86">
        <v>7188459</v>
      </c>
      <c r="T28" s="79"/>
    </row>
    <row r="29" spans="2:20" x14ac:dyDescent="0.2">
      <c r="B29" s="89" t="s">
        <v>200</v>
      </c>
      <c r="C29" s="78"/>
      <c r="D29" s="78"/>
      <c r="E29" s="78"/>
      <c r="F29" s="78"/>
      <c r="G29" s="78"/>
      <c r="H29" s="78"/>
      <c r="I29" s="78"/>
      <c r="J29" s="79"/>
      <c r="K29" s="17"/>
      <c r="L29" s="17"/>
      <c r="M29" s="17"/>
      <c r="N29" s="17"/>
      <c r="O29" s="17"/>
      <c r="P29" s="17"/>
      <c r="Q29" s="90"/>
      <c r="R29" s="79"/>
      <c r="S29" s="90"/>
      <c r="T29" s="79"/>
    </row>
    <row r="30" spans="2:20" ht="18" x14ac:dyDescent="0.2">
      <c r="B30" s="87" t="s">
        <v>2</v>
      </c>
      <c r="C30" s="83"/>
      <c r="D30" s="83"/>
      <c r="E30" s="83"/>
      <c r="F30" s="83"/>
      <c r="H30" s="16" t="s">
        <v>3</v>
      </c>
      <c r="I30" s="9" t="s">
        <v>194</v>
      </c>
      <c r="J30" s="16" t="s">
        <v>4</v>
      </c>
      <c r="K30" s="16" t="s">
        <v>5</v>
      </c>
      <c r="L30" s="16" t="s">
        <v>6</v>
      </c>
      <c r="M30" s="16" t="s">
        <v>7</v>
      </c>
      <c r="N30" s="16" t="s">
        <v>8</v>
      </c>
      <c r="O30" s="16" t="s">
        <v>9</v>
      </c>
      <c r="P30" s="16" t="s">
        <v>10</v>
      </c>
      <c r="Q30" s="88" t="s">
        <v>11</v>
      </c>
      <c r="R30" s="79"/>
      <c r="S30" s="88" t="s">
        <v>198</v>
      </c>
      <c r="T30" s="79"/>
    </row>
    <row r="31" spans="2:20" x14ac:dyDescent="0.2">
      <c r="B31" s="15"/>
      <c r="C31" s="77" t="s">
        <v>13</v>
      </c>
      <c r="D31" s="78"/>
      <c r="E31" s="78"/>
      <c r="F31" s="79"/>
      <c r="G31" s="8" t="str">
        <f>IF(SUMPRODUCT(--ISNUMBER(SEARCH('Dropdown Selections'!C$2,C31)))&gt;0,'Dropdown Selections'!A$2,IF(SUMPRODUCT(--ISNUMBER(SEARCH('Dropdown Selections'!C$3,C31)))&gt;0,'Dropdown Selections'!A$3,IF(SUMPRODUCT(--ISNUMBER(SEARCH('Dropdown Selections'!D$4:D$9,C31)))&gt;0,'Dropdown Selections'!A$4,IF(SUMPRODUCT(--ISNUMBER(SEARCH('Dropdown Selections'!D$11:D$13,C31)))&gt;0,'Dropdown Selections'!A$5,IF(SUMPRODUCT(--ISNUMBER(SEARCH('Dropdown Selections'!C$15,C31)))&gt;0,'Dropdown Selections'!A$6,IF(SUMPRODUCT(--ISNUMBER(SEARCH('Dropdown Selections'!D$16:D$19,C31)))&gt;0,'Dropdown Selections'!A$7,IF(SUMPRODUCT(--ISNUMBER(SEARCH('Dropdown Selections'!C$21,C31)))&gt;0,'Dropdown Selections'!A$8,IF(SUMPRODUCT(--ISNUMBER(SEARCH('Dropdown Selections'!D$22:D$25,C31)))&gt;0,'Dropdown Selections'!A$9,IF(C31="331900 - Federal Grant - Other","OTHER",IF(C31="Total","TOTAL OF ALL CATEGORIES",""))))))))))</f>
        <v>GENERAL GOVERNMENT</v>
      </c>
      <c r="H31" s="50">
        <v>9446</v>
      </c>
      <c r="I31" s="14"/>
      <c r="J31" s="14"/>
      <c r="K31" s="14"/>
      <c r="L31" s="14"/>
      <c r="M31" s="14"/>
      <c r="N31" s="14"/>
      <c r="O31" s="14"/>
      <c r="P31" s="14"/>
      <c r="Q31" s="80"/>
      <c r="R31" s="79"/>
      <c r="S31" s="81">
        <v>9446</v>
      </c>
      <c r="T31" s="79"/>
    </row>
    <row r="32" spans="2:20" x14ac:dyDescent="0.2">
      <c r="B32" s="15"/>
      <c r="C32" s="77" t="s">
        <v>14</v>
      </c>
      <c r="D32" s="78"/>
      <c r="E32" s="78"/>
      <c r="F32" s="79"/>
      <c r="G32" s="8" t="str">
        <f>IF(SUMPRODUCT(--ISNUMBER(SEARCH('Dropdown Selections'!C$2,C32)))&gt;0,'Dropdown Selections'!A$2,IF(SUMPRODUCT(--ISNUMBER(SEARCH('Dropdown Selections'!C$3,C32)))&gt;0,'Dropdown Selections'!A$3,IF(SUMPRODUCT(--ISNUMBER(SEARCH('Dropdown Selections'!D$4:D$9,C32)))&gt;0,'Dropdown Selections'!A$4,IF(SUMPRODUCT(--ISNUMBER(SEARCH('Dropdown Selections'!D$11:D$13,C32)))&gt;0,'Dropdown Selections'!A$5,IF(SUMPRODUCT(--ISNUMBER(SEARCH('Dropdown Selections'!C$15,C32)))&gt;0,'Dropdown Selections'!A$6,IF(SUMPRODUCT(--ISNUMBER(SEARCH('Dropdown Selections'!D$16:D$19,C32)))&gt;0,'Dropdown Selections'!A$7,IF(SUMPRODUCT(--ISNUMBER(SEARCH('Dropdown Selections'!C$21,C32)))&gt;0,'Dropdown Selections'!A$8,IF(SUMPRODUCT(--ISNUMBER(SEARCH('Dropdown Selections'!D$22:D$25,C32)))&gt;0,'Dropdown Selections'!A$9,IF(C32="331900 - Federal Grant - Other","OTHER",IF(C32="Total","TOTAL OF ALL CATEGORIES",""))))))))))</f>
        <v>PUBLIC SAFETY</v>
      </c>
      <c r="H32" s="50">
        <v>427985</v>
      </c>
      <c r="I32" s="50">
        <v>764875</v>
      </c>
      <c r="J32" s="14"/>
      <c r="K32" s="14"/>
      <c r="L32" s="14"/>
      <c r="M32" s="14"/>
      <c r="N32" s="14"/>
      <c r="O32" s="14"/>
      <c r="P32" s="14"/>
      <c r="Q32" s="80"/>
      <c r="R32" s="79"/>
      <c r="S32" s="81">
        <v>1192860</v>
      </c>
      <c r="T32" s="79"/>
    </row>
    <row r="33" spans="2:20" x14ac:dyDescent="0.2">
      <c r="B33" s="15"/>
      <c r="C33" s="77" t="s">
        <v>15</v>
      </c>
      <c r="D33" s="78"/>
      <c r="E33" s="78"/>
      <c r="F33" s="79"/>
      <c r="G33" s="8" t="str">
        <f>IF(SUMPRODUCT(--ISNUMBER(SEARCH('Dropdown Selections'!C$2,C33)))&gt;0,'Dropdown Selections'!A$2,IF(SUMPRODUCT(--ISNUMBER(SEARCH('Dropdown Selections'!C$3,C33)))&gt;0,'Dropdown Selections'!A$3,IF(SUMPRODUCT(--ISNUMBER(SEARCH('Dropdown Selections'!D$4:D$9,C33)))&gt;0,'Dropdown Selections'!A$4,IF(SUMPRODUCT(--ISNUMBER(SEARCH('Dropdown Selections'!D$11:D$13,C33)))&gt;0,'Dropdown Selections'!A$5,IF(SUMPRODUCT(--ISNUMBER(SEARCH('Dropdown Selections'!C$15,C33)))&gt;0,'Dropdown Selections'!A$6,IF(SUMPRODUCT(--ISNUMBER(SEARCH('Dropdown Selections'!D$16:D$19,C33)))&gt;0,'Dropdown Selections'!A$7,IF(SUMPRODUCT(--ISNUMBER(SEARCH('Dropdown Selections'!C$21,C33)))&gt;0,'Dropdown Selections'!A$8,IF(SUMPRODUCT(--ISNUMBER(SEARCH('Dropdown Selections'!D$22:D$25,C33)))&gt;0,'Dropdown Selections'!A$9,IF(C33="331900 - Federal Grant - Other","OTHER",IF(C33="Total","TOTAL OF ALL CATEGORIES",""))))))))))</f>
        <v>PHYSICAL ENVIRONMENT</v>
      </c>
      <c r="H33" s="14"/>
      <c r="I33" s="14"/>
      <c r="J33" s="14"/>
      <c r="K33" s="53">
        <v>663</v>
      </c>
      <c r="L33" s="14"/>
      <c r="M33" s="14"/>
      <c r="N33" s="14"/>
      <c r="O33" s="14"/>
      <c r="P33" s="14"/>
      <c r="Q33" s="80"/>
      <c r="R33" s="79"/>
      <c r="S33" s="91">
        <v>663</v>
      </c>
      <c r="T33" s="79"/>
    </row>
    <row r="34" spans="2:20" x14ac:dyDescent="0.2">
      <c r="B34" s="15"/>
      <c r="C34" s="77" t="s">
        <v>27</v>
      </c>
      <c r="D34" s="78"/>
      <c r="E34" s="78"/>
      <c r="F34" s="79"/>
      <c r="G34" s="8" t="str">
        <f>IF(SUMPRODUCT(--ISNUMBER(SEARCH('Dropdown Selections'!C$2,C34)))&gt;0,'Dropdown Selections'!A$2,IF(SUMPRODUCT(--ISNUMBER(SEARCH('Dropdown Selections'!C$3,C34)))&gt;0,'Dropdown Selections'!A$3,IF(SUMPRODUCT(--ISNUMBER(SEARCH('Dropdown Selections'!D$4:D$9,C34)))&gt;0,'Dropdown Selections'!A$4,IF(SUMPRODUCT(--ISNUMBER(SEARCH('Dropdown Selections'!D$11:D$13,C34)))&gt;0,'Dropdown Selections'!A$5,IF(SUMPRODUCT(--ISNUMBER(SEARCH('Dropdown Selections'!C$15,C34)))&gt;0,'Dropdown Selections'!A$6,IF(SUMPRODUCT(--ISNUMBER(SEARCH('Dropdown Selections'!D$16:D$19,C34)))&gt;0,'Dropdown Selections'!A$7,IF(SUMPRODUCT(--ISNUMBER(SEARCH('Dropdown Selections'!C$21,C34)))&gt;0,'Dropdown Selections'!A$8,IF(SUMPRODUCT(--ISNUMBER(SEARCH('Dropdown Selections'!D$22:D$25,C34)))&gt;0,'Dropdown Selections'!A$9,IF(C34="331900 - Federal Grant - Other","OTHER",IF(C34="Total","TOTAL OF ALL CATEGORIES",""))))))))))</f>
        <v>TRANSPORTATION</v>
      </c>
      <c r="H34" s="14"/>
      <c r="I34" s="14"/>
      <c r="J34" s="14"/>
      <c r="K34" s="14"/>
      <c r="L34" s="14"/>
      <c r="M34" s="50">
        <v>7740755</v>
      </c>
      <c r="N34" s="14"/>
      <c r="O34" s="14"/>
      <c r="P34" s="14"/>
      <c r="Q34" s="80"/>
      <c r="R34" s="79"/>
      <c r="S34" s="81">
        <v>7740755</v>
      </c>
      <c r="T34" s="79"/>
    </row>
    <row r="35" spans="2:20" x14ac:dyDescent="0.2">
      <c r="B35" s="15"/>
      <c r="C35" s="77" t="s">
        <v>28</v>
      </c>
      <c r="D35" s="78"/>
      <c r="E35" s="78"/>
      <c r="F35" s="79"/>
      <c r="G35" s="8" t="str">
        <f>IF(SUMPRODUCT(--ISNUMBER(SEARCH('Dropdown Selections'!C$2,C35)))&gt;0,'Dropdown Selections'!A$2,IF(SUMPRODUCT(--ISNUMBER(SEARCH('Dropdown Selections'!C$3,C35)))&gt;0,'Dropdown Selections'!A$3,IF(SUMPRODUCT(--ISNUMBER(SEARCH('Dropdown Selections'!D$4:D$9,C35)))&gt;0,'Dropdown Selections'!A$4,IF(SUMPRODUCT(--ISNUMBER(SEARCH('Dropdown Selections'!D$11:D$13,C35)))&gt;0,'Dropdown Selections'!A$5,IF(SUMPRODUCT(--ISNUMBER(SEARCH('Dropdown Selections'!C$15,C35)))&gt;0,'Dropdown Selections'!A$6,IF(SUMPRODUCT(--ISNUMBER(SEARCH('Dropdown Selections'!D$16:D$19,C35)))&gt;0,'Dropdown Selections'!A$7,IF(SUMPRODUCT(--ISNUMBER(SEARCH('Dropdown Selections'!C$21,C35)))&gt;0,'Dropdown Selections'!A$8,IF(SUMPRODUCT(--ISNUMBER(SEARCH('Dropdown Selections'!D$22:D$25,C35)))&gt;0,'Dropdown Selections'!A$9,IF(C35="331900 - Federal Grant - Other","OTHER",IF(C35="Total","TOTAL OF ALL CATEGORIES",""))))))))))</f>
        <v>TRANSPORTATION</v>
      </c>
      <c r="H35" s="14"/>
      <c r="I35" s="14"/>
      <c r="J35" s="14"/>
      <c r="K35" s="14"/>
      <c r="L35" s="14"/>
      <c r="M35" s="50">
        <v>11287171</v>
      </c>
      <c r="N35" s="14"/>
      <c r="O35" s="14"/>
      <c r="P35" s="14"/>
      <c r="Q35" s="80"/>
      <c r="R35" s="79"/>
      <c r="S35" s="81">
        <v>11287171</v>
      </c>
      <c r="T35" s="79"/>
    </row>
    <row r="36" spans="2:20" x14ac:dyDescent="0.2">
      <c r="B36" s="15"/>
      <c r="C36" s="77" t="s">
        <v>16</v>
      </c>
      <c r="D36" s="78"/>
      <c r="E36" s="78"/>
      <c r="F36" s="79"/>
      <c r="G36" s="8" t="str">
        <f>IF(SUMPRODUCT(--ISNUMBER(SEARCH('Dropdown Selections'!C$2,C36)))&gt;0,'Dropdown Selections'!A$2,IF(SUMPRODUCT(--ISNUMBER(SEARCH('Dropdown Selections'!C$3,C36)))&gt;0,'Dropdown Selections'!A$3,IF(SUMPRODUCT(--ISNUMBER(SEARCH('Dropdown Selections'!D$4:D$9,C36)))&gt;0,'Dropdown Selections'!A$4,IF(SUMPRODUCT(--ISNUMBER(SEARCH('Dropdown Selections'!D$11:D$13,C36)))&gt;0,'Dropdown Selections'!A$5,IF(SUMPRODUCT(--ISNUMBER(SEARCH('Dropdown Selections'!C$15,C36)))&gt;0,'Dropdown Selections'!A$6,IF(SUMPRODUCT(--ISNUMBER(SEARCH('Dropdown Selections'!D$16:D$19,C36)))&gt;0,'Dropdown Selections'!A$7,IF(SUMPRODUCT(--ISNUMBER(SEARCH('Dropdown Selections'!C$21,C36)))&gt;0,'Dropdown Selections'!A$8,IF(SUMPRODUCT(--ISNUMBER(SEARCH('Dropdown Selections'!D$22:D$25,C36)))&gt;0,'Dropdown Selections'!A$9,IF(C36="331900 - Federal Grant - Other","OTHER",IF(C36="Total","TOTAL OF ALL CATEGORIES",""))))))))))</f>
        <v>TRANSPORTATION</v>
      </c>
      <c r="H36" s="14"/>
      <c r="I36" s="50">
        <v>287475</v>
      </c>
      <c r="J36" s="14"/>
      <c r="K36" s="14"/>
      <c r="L36" s="14"/>
      <c r="M36" s="14"/>
      <c r="N36" s="14"/>
      <c r="O36" s="14"/>
      <c r="P36" s="14"/>
      <c r="Q36" s="80"/>
      <c r="R36" s="79"/>
      <c r="S36" s="81">
        <v>287475</v>
      </c>
      <c r="T36" s="79"/>
    </row>
    <row r="37" spans="2:20" x14ac:dyDescent="0.2">
      <c r="B37" s="15"/>
      <c r="C37" s="77" t="s">
        <v>17</v>
      </c>
      <c r="D37" s="78"/>
      <c r="E37" s="78"/>
      <c r="F37" s="79"/>
      <c r="G37" s="8" t="str">
        <f>IF(SUMPRODUCT(--ISNUMBER(SEARCH('Dropdown Selections'!C$2,C37)))&gt;0,'Dropdown Selections'!A$2,IF(SUMPRODUCT(--ISNUMBER(SEARCH('Dropdown Selections'!C$3,C37)))&gt;0,'Dropdown Selections'!A$3,IF(SUMPRODUCT(--ISNUMBER(SEARCH('Dropdown Selections'!D$4:D$9,C37)))&gt;0,'Dropdown Selections'!A$4,IF(SUMPRODUCT(--ISNUMBER(SEARCH('Dropdown Selections'!D$11:D$13,C37)))&gt;0,'Dropdown Selections'!A$5,IF(SUMPRODUCT(--ISNUMBER(SEARCH('Dropdown Selections'!C$15,C37)))&gt;0,'Dropdown Selections'!A$6,IF(SUMPRODUCT(--ISNUMBER(SEARCH('Dropdown Selections'!D$16:D$19,C37)))&gt;0,'Dropdown Selections'!A$7,IF(SUMPRODUCT(--ISNUMBER(SEARCH('Dropdown Selections'!C$21,C37)))&gt;0,'Dropdown Selections'!A$8,IF(SUMPRODUCT(--ISNUMBER(SEARCH('Dropdown Selections'!D$22:D$25,C37)))&gt;0,'Dropdown Selections'!A$9,IF(C37="331900 - Federal Grant - Other","OTHER",IF(C37="Total","TOTAL OF ALL CATEGORIES",""))))))))))</f>
        <v>ECONOMIC ENVIRONMENT</v>
      </c>
      <c r="H37" s="50">
        <v>1319860</v>
      </c>
      <c r="I37" s="50">
        <v>4251331</v>
      </c>
      <c r="J37" s="14"/>
      <c r="K37" s="50">
        <v>338182</v>
      </c>
      <c r="L37" s="14"/>
      <c r="M37" s="14"/>
      <c r="N37" s="14"/>
      <c r="O37" s="14"/>
      <c r="P37" s="14"/>
      <c r="Q37" s="80"/>
      <c r="R37" s="79"/>
      <c r="S37" s="81">
        <v>5909373</v>
      </c>
      <c r="T37" s="79"/>
    </row>
    <row r="38" spans="2:20" x14ac:dyDescent="0.2">
      <c r="B38" s="15"/>
      <c r="C38" s="77" t="s">
        <v>32</v>
      </c>
      <c r="D38" s="78"/>
      <c r="E38" s="78"/>
      <c r="F38" s="79"/>
      <c r="G38" s="8" t="str">
        <f>IF(SUMPRODUCT(--ISNUMBER(SEARCH('Dropdown Selections'!C$2,C38)))&gt;0,'Dropdown Selections'!A$2,IF(SUMPRODUCT(--ISNUMBER(SEARCH('Dropdown Selections'!C$3,C38)))&gt;0,'Dropdown Selections'!A$3,IF(SUMPRODUCT(--ISNUMBER(SEARCH('Dropdown Selections'!D$4:D$9,C38)))&gt;0,'Dropdown Selections'!A$4,IF(SUMPRODUCT(--ISNUMBER(SEARCH('Dropdown Selections'!D$11:D$13,C38)))&gt;0,'Dropdown Selections'!A$5,IF(SUMPRODUCT(--ISNUMBER(SEARCH('Dropdown Selections'!C$15,C38)))&gt;0,'Dropdown Selections'!A$6,IF(SUMPRODUCT(--ISNUMBER(SEARCH('Dropdown Selections'!D$16:D$19,C38)))&gt;0,'Dropdown Selections'!A$7,IF(SUMPRODUCT(--ISNUMBER(SEARCH('Dropdown Selections'!C$21,C38)))&gt;0,'Dropdown Selections'!A$8,IF(SUMPRODUCT(--ISNUMBER(SEARCH('Dropdown Selections'!D$22:D$25,C38)))&gt;0,'Dropdown Selections'!A$9,IF(C38="331900 - Federal Grant - Other","OTHER",IF(C38="Total","TOTAL OF ALL CATEGORIES",""))))))))))</f>
        <v>HEALTH &amp; HUMAN SERVICES</v>
      </c>
      <c r="H38" s="50">
        <v>1699177</v>
      </c>
      <c r="I38" s="14"/>
      <c r="J38" s="14"/>
      <c r="K38" s="14"/>
      <c r="L38" s="14"/>
      <c r="M38" s="14"/>
      <c r="N38" s="14"/>
      <c r="O38" s="14"/>
      <c r="P38" s="14"/>
      <c r="Q38" s="80"/>
      <c r="R38" s="79"/>
      <c r="S38" s="81">
        <v>1699177</v>
      </c>
      <c r="T38" s="79"/>
    </row>
    <row r="39" spans="2:20" x14ac:dyDescent="0.2">
      <c r="B39" s="15"/>
      <c r="C39" s="77" t="s">
        <v>24</v>
      </c>
      <c r="D39" s="78"/>
      <c r="E39" s="78"/>
      <c r="F39" s="79"/>
      <c r="G39" s="8" t="str">
        <f>IF(SUMPRODUCT(--ISNUMBER(SEARCH('Dropdown Selections'!C$2,C39)))&gt;0,'Dropdown Selections'!A$2,IF(SUMPRODUCT(--ISNUMBER(SEARCH('Dropdown Selections'!C$3,C39)))&gt;0,'Dropdown Selections'!A$3,IF(SUMPRODUCT(--ISNUMBER(SEARCH('Dropdown Selections'!D$4:D$9,C39)))&gt;0,'Dropdown Selections'!A$4,IF(SUMPRODUCT(--ISNUMBER(SEARCH('Dropdown Selections'!D$11:D$13,C39)))&gt;0,'Dropdown Selections'!A$5,IF(SUMPRODUCT(--ISNUMBER(SEARCH('Dropdown Selections'!C$15,C39)))&gt;0,'Dropdown Selections'!A$6,IF(SUMPRODUCT(--ISNUMBER(SEARCH('Dropdown Selections'!D$16:D$19,C39)))&gt;0,'Dropdown Selections'!A$7,IF(SUMPRODUCT(--ISNUMBER(SEARCH('Dropdown Selections'!C$21,C39)))&gt;0,'Dropdown Selections'!A$8,IF(SUMPRODUCT(--ISNUMBER(SEARCH('Dropdown Selections'!D$22:D$25,C39)))&gt;0,'Dropdown Selections'!A$9,IF(C39="331900 - Federal Grant - Other","OTHER",IF(C39="Total","TOTAL OF ALL CATEGORIES",""))))))))))</f>
        <v>HEALTH &amp; HUMAN SERVICES</v>
      </c>
      <c r="H39" s="14"/>
      <c r="I39" s="50">
        <v>1087508</v>
      </c>
      <c r="J39" s="14"/>
      <c r="K39" s="14"/>
      <c r="L39" s="14"/>
      <c r="M39" s="14"/>
      <c r="N39" s="14"/>
      <c r="O39" s="14"/>
      <c r="P39" s="14"/>
      <c r="Q39" s="80"/>
      <c r="R39" s="79"/>
      <c r="S39" s="81">
        <v>1087508</v>
      </c>
      <c r="T39" s="79"/>
    </row>
    <row r="40" spans="2:20" x14ac:dyDescent="0.2">
      <c r="B40" s="15"/>
      <c r="C40" s="77" t="s">
        <v>22</v>
      </c>
      <c r="D40" s="78"/>
      <c r="E40" s="78"/>
      <c r="F40" s="79"/>
      <c r="G40" s="8" t="str">
        <f>IF(SUMPRODUCT(--ISNUMBER(SEARCH('Dropdown Selections'!C$2,C40)))&gt;0,'Dropdown Selections'!A$2,IF(SUMPRODUCT(--ISNUMBER(SEARCH('Dropdown Selections'!C$3,C40)))&gt;0,'Dropdown Selections'!A$3,IF(SUMPRODUCT(--ISNUMBER(SEARCH('Dropdown Selections'!D$4:D$9,C40)))&gt;0,'Dropdown Selections'!A$4,IF(SUMPRODUCT(--ISNUMBER(SEARCH('Dropdown Selections'!D$11:D$13,C40)))&gt;0,'Dropdown Selections'!A$5,IF(SUMPRODUCT(--ISNUMBER(SEARCH('Dropdown Selections'!C$15,C40)))&gt;0,'Dropdown Selections'!A$6,IF(SUMPRODUCT(--ISNUMBER(SEARCH('Dropdown Selections'!D$16:D$19,C40)))&gt;0,'Dropdown Selections'!A$7,IF(SUMPRODUCT(--ISNUMBER(SEARCH('Dropdown Selections'!C$21,C40)))&gt;0,'Dropdown Selections'!A$8,IF(SUMPRODUCT(--ISNUMBER(SEARCH('Dropdown Selections'!D$22:D$25,C40)))&gt;0,'Dropdown Selections'!A$9,IF(C40="331900 - Federal Grant - Other","OTHER",IF(C40="Total","TOTAL OF ALL CATEGORIES",""))))))))))</f>
        <v>CULTURE/RECREATION</v>
      </c>
      <c r="H40" s="14"/>
      <c r="I40" s="14"/>
      <c r="J40" s="14"/>
      <c r="K40" s="50">
        <v>247500</v>
      </c>
      <c r="L40" s="14"/>
      <c r="M40" s="14"/>
      <c r="N40" s="14"/>
      <c r="O40" s="14"/>
      <c r="P40" s="14"/>
      <c r="Q40" s="80"/>
      <c r="R40" s="79"/>
      <c r="S40" s="81">
        <v>247500</v>
      </c>
      <c r="T40" s="79"/>
    </row>
    <row r="41" spans="2:20" x14ac:dyDescent="0.2">
      <c r="B41" s="13"/>
      <c r="C41" s="70" t="s">
        <v>12</v>
      </c>
      <c r="D41" s="71"/>
      <c r="E41" s="84" t="s">
        <v>12</v>
      </c>
      <c r="F41" s="79"/>
      <c r="G41" s="8" t="str">
        <f>IF(SUMPRODUCT(--ISNUMBER(SEARCH('Dropdown Selections'!C$2,C41)))&gt;0,'Dropdown Selections'!A$2,IF(SUMPRODUCT(--ISNUMBER(SEARCH('Dropdown Selections'!C$3,C41)))&gt;0,'Dropdown Selections'!A$3,IF(SUMPRODUCT(--ISNUMBER(SEARCH('Dropdown Selections'!D$4:D$9,C41)))&gt;0,'Dropdown Selections'!A$4,IF(SUMPRODUCT(--ISNUMBER(SEARCH('Dropdown Selections'!D$11:D$13,C41)))&gt;0,'Dropdown Selections'!A$5,IF(SUMPRODUCT(--ISNUMBER(SEARCH('Dropdown Selections'!C$15,C41)))&gt;0,'Dropdown Selections'!A$6,IF(SUMPRODUCT(--ISNUMBER(SEARCH('Dropdown Selections'!D$16:D$19,C41)))&gt;0,'Dropdown Selections'!A$7,IF(SUMPRODUCT(--ISNUMBER(SEARCH('Dropdown Selections'!C$21,C41)))&gt;0,'Dropdown Selections'!A$8,IF(SUMPRODUCT(--ISNUMBER(SEARCH('Dropdown Selections'!D$22:D$25,C41)))&gt;0,'Dropdown Selections'!A$9,IF(C41="331900 - Federal Grant - Other","OTHER",IF(C41="Total","TOTAL OF ALL CATEGORIES",""))))))))))</f>
        <v>TOTAL OF ALL CATEGORIES</v>
      </c>
      <c r="H41" s="51">
        <v>3456468</v>
      </c>
      <c r="I41" s="51">
        <v>6391189</v>
      </c>
      <c r="J41" s="12"/>
      <c r="K41" s="51">
        <v>586345</v>
      </c>
      <c r="L41" s="12"/>
      <c r="M41" s="51">
        <v>19027926</v>
      </c>
      <c r="N41" s="12"/>
      <c r="O41" s="12"/>
      <c r="P41" s="12"/>
      <c r="Q41" s="85"/>
      <c r="R41" s="79"/>
      <c r="S41" s="86">
        <v>29461928</v>
      </c>
      <c r="T41" s="79"/>
    </row>
    <row r="42" spans="2:20" ht="18" customHeight="1" x14ac:dyDescent="0.2">
      <c r="B42" s="89" t="s">
        <v>204</v>
      </c>
      <c r="C42" s="78"/>
      <c r="D42" s="78"/>
      <c r="E42" s="78"/>
      <c r="F42" s="78"/>
      <c r="G42" s="78"/>
      <c r="H42" s="78"/>
      <c r="I42" s="78"/>
      <c r="J42" s="79"/>
      <c r="K42" s="17"/>
      <c r="L42" s="17"/>
      <c r="M42" s="17"/>
      <c r="N42" s="17"/>
      <c r="O42" s="17"/>
      <c r="P42" s="17"/>
      <c r="Q42" s="90"/>
      <c r="R42" s="79"/>
      <c r="S42" s="90"/>
      <c r="T42" s="79"/>
    </row>
    <row r="43" spans="2:20" ht="18" x14ac:dyDescent="0.2">
      <c r="B43" s="87" t="s">
        <v>2</v>
      </c>
      <c r="C43" s="83"/>
      <c r="D43" s="83"/>
      <c r="E43" s="83"/>
      <c r="F43" s="83"/>
      <c r="G43" s="47"/>
      <c r="H43" s="48" t="s">
        <v>3</v>
      </c>
      <c r="I43" s="46" t="s">
        <v>194</v>
      </c>
      <c r="J43" s="48" t="s">
        <v>4</v>
      </c>
      <c r="K43" s="48" t="s">
        <v>5</v>
      </c>
      <c r="L43" s="48" t="s">
        <v>6</v>
      </c>
      <c r="M43" s="48" t="s">
        <v>7</v>
      </c>
      <c r="N43" s="48" t="s">
        <v>8</v>
      </c>
      <c r="O43" s="48" t="s">
        <v>9</v>
      </c>
      <c r="P43" s="48" t="s">
        <v>10</v>
      </c>
      <c r="Q43" s="88" t="s">
        <v>11</v>
      </c>
      <c r="R43" s="79"/>
      <c r="S43" s="88" t="s">
        <v>198</v>
      </c>
      <c r="T43" s="79"/>
    </row>
    <row r="44" spans="2:20" x14ac:dyDescent="0.2">
      <c r="B44" s="15"/>
      <c r="C44" s="77" t="s">
        <v>13</v>
      </c>
      <c r="D44" s="78"/>
      <c r="E44" s="78"/>
      <c r="F44" s="79"/>
      <c r="G44" s="45" t="str">
        <f>IF(SUMPRODUCT(--ISNUMBER(SEARCH('Dropdown Selections'!C$2,C44)))&gt;0,'Dropdown Selections'!A$2,IF(SUMPRODUCT(--ISNUMBER(SEARCH('Dropdown Selections'!C$3,C44)))&gt;0,'Dropdown Selections'!A$3,IF(SUMPRODUCT(--ISNUMBER(SEARCH('Dropdown Selections'!D$4:D$9,C44)))&gt;0,'Dropdown Selections'!A$4,IF(SUMPRODUCT(--ISNUMBER(SEARCH('Dropdown Selections'!D$11:D$13,C44)))&gt;0,'Dropdown Selections'!A$5,IF(SUMPRODUCT(--ISNUMBER(SEARCH('Dropdown Selections'!C$15,C44)))&gt;0,'Dropdown Selections'!A$6,IF(SUMPRODUCT(--ISNUMBER(SEARCH('Dropdown Selections'!D$16:D$19,C44)))&gt;0,'Dropdown Selections'!A$7,IF(SUMPRODUCT(--ISNUMBER(SEARCH('Dropdown Selections'!C$21,C44)))&gt;0,'Dropdown Selections'!A$8,IF(SUMPRODUCT(--ISNUMBER(SEARCH('Dropdown Selections'!D$22:D$25,C44)))&gt;0,'Dropdown Selections'!A$9,IF(C44="331900 - Federal Grant - Other","OTHER",IF(C44="Total","TOTAL OF ALL CATEGORIES",""))))))))))</f>
        <v>GENERAL GOVERNMENT</v>
      </c>
      <c r="H44" s="50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97">
        <v>0</v>
      </c>
      <c r="R44" s="98"/>
      <c r="S44" s="95">
        <v>0</v>
      </c>
      <c r="T44" s="96"/>
    </row>
    <row r="45" spans="2:20" x14ac:dyDescent="0.2">
      <c r="B45" s="15"/>
      <c r="C45" s="77" t="s">
        <v>14</v>
      </c>
      <c r="D45" s="78"/>
      <c r="E45" s="78"/>
      <c r="F45" s="79"/>
      <c r="G45" s="45" t="str">
        <f>IF(SUMPRODUCT(--ISNUMBER(SEARCH('Dropdown Selections'!C$2,C45)))&gt;0,'Dropdown Selections'!A$2,IF(SUMPRODUCT(--ISNUMBER(SEARCH('Dropdown Selections'!C$3,C45)))&gt;0,'Dropdown Selections'!A$3,IF(SUMPRODUCT(--ISNUMBER(SEARCH('Dropdown Selections'!D$4:D$9,C45)))&gt;0,'Dropdown Selections'!A$4,IF(SUMPRODUCT(--ISNUMBER(SEARCH('Dropdown Selections'!D$11:D$13,C45)))&gt;0,'Dropdown Selections'!A$5,IF(SUMPRODUCT(--ISNUMBER(SEARCH('Dropdown Selections'!C$15,C45)))&gt;0,'Dropdown Selections'!A$6,IF(SUMPRODUCT(--ISNUMBER(SEARCH('Dropdown Selections'!D$16:D$19,C45)))&gt;0,'Dropdown Selections'!A$7,IF(SUMPRODUCT(--ISNUMBER(SEARCH('Dropdown Selections'!C$21,C45)))&gt;0,'Dropdown Selections'!A$8,IF(SUMPRODUCT(--ISNUMBER(SEARCH('Dropdown Selections'!D$22:D$25,C45)))&gt;0,'Dropdown Selections'!A$9,IF(C45="331900 - Federal Grant - Other","OTHER",IF(C45="Total","TOTAL OF ALL CATEGORIES",""))))))))))</f>
        <v>PUBLIC SAFETY</v>
      </c>
      <c r="H45" s="50">
        <v>0</v>
      </c>
      <c r="I45" s="50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97">
        <v>0</v>
      </c>
      <c r="R45" s="98"/>
      <c r="S45" s="95">
        <v>0</v>
      </c>
      <c r="T45" s="96"/>
    </row>
    <row r="46" spans="2:20" x14ac:dyDescent="0.2">
      <c r="B46" s="15"/>
      <c r="C46" s="77" t="s">
        <v>15</v>
      </c>
      <c r="D46" s="78"/>
      <c r="E46" s="78"/>
      <c r="F46" s="79"/>
      <c r="G46" s="45" t="str">
        <f>IF(SUMPRODUCT(--ISNUMBER(SEARCH('Dropdown Selections'!C$2,C46)))&gt;0,'Dropdown Selections'!A$2,IF(SUMPRODUCT(--ISNUMBER(SEARCH('Dropdown Selections'!C$3,C46)))&gt;0,'Dropdown Selections'!A$3,IF(SUMPRODUCT(--ISNUMBER(SEARCH('Dropdown Selections'!D$4:D$9,C46)))&gt;0,'Dropdown Selections'!A$4,IF(SUMPRODUCT(--ISNUMBER(SEARCH('Dropdown Selections'!D$11:D$13,C46)))&gt;0,'Dropdown Selections'!A$5,IF(SUMPRODUCT(--ISNUMBER(SEARCH('Dropdown Selections'!C$15,C46)))&gt;0,'Dropdown Selections'!A$6,IF(SUMPRODUCT(--ISNUMBER(SEARCH('Dropdown Selections'!D$16:D$19,C46)))&gt;0,'Dropdown Selections'!A$7,IF(SUMPRODUCT(--ISNUMBER(SEARCH('Dropdown Selections'!C$21,C46)))&gt;0,'Dropdown Selections'!A$8,IF(SUMPRODUCT(--ISNUMBER(SEARCH('Dropdown Selections'!D$22:D$25,C46)))&gt;0,'Dropdown Selections'!A$9,IF(C46="331900 - Federal Grant - Other","OTHER",IF(C46="Total","TOTAL OF ALL CATEGORIES",""))))))))))</f>
        <v>PHYSICAL ENVIRONMENT</v>
      </c>
      <c r="H46" s="49">
        <v>0</v>
      </c>
      <c r="I46" s="49">
        <v>0</v>
      </c>
      <c r="J46" s="49">
        <v>0</v>
      </c>
      <c r="K46" s="53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97">
        <v>0</v>
      </c>
      <c r="R46" s="98"/>
      <c r="S46" s="99">
        <v>0</v>
      </c>
      <c r="T46" s="100"/>
    </row>
    <row r="47" spans="2:20" x14ac:dyDescent="0.2">
      <c r="B47" s="15"/>
      <c r="C47" s="77" t="s">
        <v>27</v>
      </c>
      <c r="D47" s="78"/>
      <c r="E47" s="78"/>
      <c r="F47" s="79"/>
      <c r="G47" s="45" t="str">
        <f>IF(SUMPRODUCT(--ISNUMBER(SEARCH('Dropdown Selections'!C$2,C47)))&gt;0,'Dropdown Selections'!A$2,IF(SUMPRODUCT(--ISNUMBER(SEARCH('Dropdown Selections'!C$3,C47)))&gt;0,'Dropdown Selections'!A$3,IF(SUMPRODUCT(--ISNUMBER(SEARCH('Dropdown Selections'!D$4:D$9,C47)))&gt;0,'Dropdown Selections'!A$4,IF(SUMPRODUCT(--ISNUMBER(SEARCH('Dropdown Selections'!D$11:D$13,C47)))&gt;0,'Dropdown Selections'!A$5,IF(SUMPRODUCT(--ISNUMBER(SEARCH('Dropdown Selections'!C$15,C47)))&gt;0,'Dropdown Selections'!A$6,IF(SUMPRODUCT(--ISNUMBER(SEARCH('Dropdown Selections'!D$16:D$19,C47)))&gt;0,'Dropdown Selections'!A$7,IF(SUMPRODUCT(--ISNUMBER(SEARCH('Dropdown Selections'!C$21,C47)))&gt;0,'Dropdown Selections'!A$8,IF(SUMPRODUCT(--ISNUMBER(SEARCH('Dropdown Selections'!D$22:D$25,C47)))&gt;0,'Dropdown Selections'!A$9,IF(C47="331900 - Federal Grant - Other","OTHER",IF(C47="Total","TOTAL OF ALL CATEGORIES",""))))))))))</f>
        <v>TRANSPORTATION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0">
        <v>0</v>
      </c>
      <c r="N47" s="49">
        <v>0</v>
      </c>
      <c r="O47" s="49">
        <v>0</v>
      </c>
      <c r="P47" s="49">
        <v>0</v>
      </c>
      <c r="Q47" s="97">
        <v>0</v>
      </c>
      <c r="R47" s="98"/>
      <c r="S47" s="95">
        <v>0</v>
      </c>
      <c r="T47" s="96"/>
    </row>
    <row r="48" spans="2:20" x14ac:dyDescent="0.2">
      <c r="B48" s="15"/>
      <c r="C48" s="77" t="s">
        <v>28</v>
      </c>
      <c r="D48" s="78"/>
      <c r="E48" s="78"/>
      <c r="F48" s="79"/>
      <c r="G48" s="45" t="str">
        <f>IF(SUMPRODUCT(--ISNUMBER(SEARCH('Dropdown Selections'!C$2,C48)))&gt;0,'Dropdown Selections'!A$2,IF(SUMPRODUCT(--ISNUMBER(SEARCH('Dropdown Selections'!C$3,C48)))&gt;0,'Dropdown Selections'!A$3,IF(SUMPRODUCT(--ISNUMBER(SEARCH('Dropdown Selections'!D$4:D$9,C48)))&gt;0,'Dropdown Selections'!A$4,IF(SUMPRODUCT(--ISNUMBER(SEARCH('Dropdown Selections'!D$11:D$13,C48)))&gt;0,'Dropdown Selections'!A$5,IF(SUMPRODUCT(--ISNUMBER(SEARCH('Dropdown Selections'!C$15,C48)))&gt;0,'Dropdown Selections'!A$6,IF(SUMPRODUCT(--ISNUMBER(SEARCH('Dropdown Selections'!D$16:D$19,C48)))&gt;0,'Dropdown Selections'!A$7,IF(SUMPRODUCT(--ISNUMBER(SEARCH('Dropdown Selections'!C$21,C48)))&gt;0,'Dropdown Selections'!A$8,IF(SUMPRODUCT(--ISNUMBER(SEARCH('Dropdown Selections'!D$22:D$25,C48)))&gt;0,'Dropdown Selections'!A$9,IF(C48="331900 - Federal Grant - Other","OTHER",IF(C48="Total","TOTAL OF ALL CATEGORIES",""))))))))))</f>
        <v>TRANSPORTATION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0">
        <v>0</v>
      </c>
      <c r="N48" s="49">
        <v>0</v>
      </c>
      <c r="O48" s="49">
        <v>0</v>
      </c>
      <c r="P48" s="49">
        <v>0</v>
      </c>
      <c r="Q48" s="97">
        <v>0</v>
      </c>
      <c r="R48" s="98"/>
      <c r="S48" s="95">
        <v>0</v>
      </c>
      <c r="T48" s="96"/>
    </row>
    <row r="49" spans="2:20" x14ac:dyDescent="0.2">
      <c r="B49" s="15"/>
      <c r="C49" s="77" t="s">
        <v>16</v>
      </c>
      <c r="D49" s="78"/>
      <c r="E49" s="78"/>
      <c r="F49" s="79"/>
      <c r="G49" s="45" t="str">
        <f>IF(SUMPRODUCT(--ISNUMBER(SEARCH('Dropdown Selections'!C$2,C49)))&gt;0,'Dropdown Selections'!A$2,IF(SUMPRODUCT(--ISNUMBER(SEARCH('Dropdown Selections'!C$3,C49)))&gt;0,'Dropdown Selections'!A$3,IF(SUMPRODUCT(--ISNUMBER(SEARCH('Dropdown Selections'!D$4:D$9,C49)))&gt;0,'Dropdown Selections'!A$4,IF(SUMPRODUCT(--ISNUMBER(SEARCH('Dropdown Selections'!D$11:D$13,C49)))&gt;0,'Dropdown Selections'!A$5,IF(SUMPRODUCT(--ISNUMBER(SEARCH('Dropdown Selections'!C$15,C49)))&gt;0,'Dropdown Selections'!A$6,IF(SUMPRODUCT(--ISNUMBER(SEARCH('Dropdown Selections'!D$16:D$19,C49)))&gt;0,'Dropdown Selections'!A$7,IF(SUMPRODUCT(--ISNUMBER(SEARCH('Dropdown Selections'!C$21,C49)))&gt;0,'Dropdown Selections'!A$8,IF(SUMPRODUCT(--ISNUMBER(SEARCH('Dropdown Selections'!D$22:D$25,C49)))&gt;0,'Dropdown Selections'!A$9,IF(C49="331900 - Federal Grant - Other","OTHER",IF(C49="Total","TOTAL OF ALL CATEGORIES",""))))))))))</f>
        <v>TRANSPORTATION</v>
      </c>
      <c r="H49" s="49">
        <v>0</v>
      </c>
      <c r="I49" s="50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97">
        <v>0</v>
      </c>
      <c r="R49" s="98"/>
      <c r="S49" s="95">
        <v>0</v>
      </c>
      <c r="T49" s="96"/>
    </row>
    <row r="50" spans="2:20" x14ac:dyDescent="0.2">
      <c r="B50" s="15"/>
      <c r="C50" s="77" t="s">
        <v>17</v>
      </c>
      <c r="D50" s="78"/>
      <c r="E50" s="78"/>
      <c r="F50" s="79"/>
      <c r="G50" s="45" t="str">
        <f>IF(SUMPRODUCT(--ISNUMBER(SEARCH('Dropdown Selections'!C$2,C50)))&gt;0,'Dropdown Selections'!A$2,IF(SUMPRODUCT(--ISNUMBER(SEARCH('Dropdown Selections'!C$3,C50)))&gt;0,'Dropdown Selections'!A$3,IF(SUMPRODUCT(--ISNUMBER(SEARCH('Dropdown Selections'!D$4:D$9,C50)))&gt;0,'Dropdown Selections'!A$4,IF(SUMPRODUCT(--ISNUMBER(SEARCH('Dropdown Selections'!D$11:D$13,C50)))&gt;0,'Dropdown Selections'!A$5,IF(SUMPRODUCT(--ISNUMBER(SEARCH('Dropdown Selections'!C$15,C50)))&gt;0,'Dropdown Selections'!A$6,IF(SUMPRODUCT(--ISNUMBER(SEARCH('Dropdown Selections'!D$16:D$19,C50)))&gt;0,'Dropdown Selections'!A$7,IF(SUMPRODUCT(--ISNUMBER(SEARCH('Dropdown Selections'!C$21,C50)))&gt;0,'Dropdown Selections'!A$8,IF(SUMPRODUCT(--ISNUMBER(SEARCH('Dropdown Selections'!D$22:D$25,C50)))&gt;0,'Dropdown Selections'!A$9,IF(C50="331900 - Federal Grant - Other","OTHER",IF(C50="Total","TOTAL OF ALL CATEGORIES",""))))))))))</f>
        <v>ECONOMIC ENVIRONMENT</v>
      </c>
      <c r="H50" s="50">
        <v>0</v>
      </c>
      <c r="I50" s="50">
        <v>0</v>
      </c>
      <c r="J50" s="49">
        <v>0</v>
      </c>
      <c r="K50" s="50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97">
        <v>0</v>
      </c>
      <c r="R50" s="98"/>
      <c r="S50" s="95">
        <v>0</v>
      </c>
      <c r="T50" s="96"/>
    </row>
    <row r="51" spans="2:20" x14ac:dyDescent="0.2">
      <c r="B51" s="15"/>
      <c r="C51" s="77" t="s">
        <v>32</v>
      </c>
      <c r="D51" s="78"/>
      <c r="E51" s="78"/>
      <c r="F51" s="79"/>
      <c r="G51" s="45" t="str">
        <f>IF(SUMPRODUCT(--ISNUMBER(SEARCH('Dropdown Selections'!C$2,C51)))&gt;0,'Dropdown Selections'!A$2,IF(SUMPRODUCT(--ISNUMBER(SEARCH('Dropdown Selections'!C$3,C51)))&gt;0,'Dropdown Selections'!A$3,IF(SUMPRODUCT(--ISNUMBER(SEARCH('Dropdown Selections'!D$4:D$9,C51)))&gt;0,'Dropdown Selections'!A$4,IF(SUMPRODUCT(--ISNUMBER(SEARCH('Dropdown Selections'!D$11:D$13,C51)))&gt;0,'Dropdown Selections'!A$5,IF(SUMPRODUCT(--ISNUMBER(SEARCH('Dropdown Selections'!C$15,C51)))&gt;0,'Dropdown Selections'!A$6,IF(SUMPRODUCT(--ISNUMBER(SEARCH('Dropdown Selections'!D$16:D$19,C51)))&gt;0,'Dropdown Selections'!A$7,IF(SUMPRODUCT(--ISNUMBER(SEARCH('Dropdown Selections'!C$21,C51)))&gt;0,'Dropdown Selections'!A$8,IF(SUMPRODUCT(--ISNUMBER(SEARCH('Dropdown Selections'!D$22:D$25,C51)))&gt;0,'Dropdown Selections'!A$9,IF(C51="331900 - Federal Grant - Other","OTHER",IF(C51="Total","TOTAL OF ALL CATEGORIES",""))))))))))</f>
        <v>HEALTH &amp; HUMAN SERVICES</v>
      </c>
      <c r="H51" s="50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97">
        <v>0</v>
      </c>
      <c r="R51" s="98"/>
      <c r="S51" s="95">
        <v>0</v>
      </c>
      <c r="T51" s="96"/>
    </row>
    <row r="52" spans="2:20" x14ac:dyDescent="0.2">
      <c r="B52" s="15"/>
      <c r="C52" s="77" t="s">
        <v>24</v>
      </c>
      <c r="D52" s="78"/>
      <c r="E52" s="78"/>
      <c r="F52" s="79"/>
      <c r="G52" s="45" t="str">
        <f>IF(SUMPRODUCT(--ISNUMBER(SEARCH('Dropdown Selections'!C$2,C52)))&gt;0,'Dropdown Selections'!A$2,IF(SUMPRODUCT(--ISNUMBER(SEARCH('Dropdown Selections'!C$3,C52)))&gt;0,'Dropdown Selections'!A$3,IF(SUMPRODUCT(--ISNUMBER(SEARCH('Dropdown Selections'!D$4:D$9,C52)))&gt;0,'Dropdown Selections'!A$4,IF(SUMPRODUCT(--ISNUMBER(SEARCH('Dropdown Selections'!D$11:D$13,C52)))&gt;0,'Dropdown Selections'!A$5,IF(SUMPRODUCT(--ISNUMBER(SEARCH('Dropdown Selections'!C$15,C52)))&gt;0,'Dropdown Selections'!A$6,IF(SUMPRODUCT(--ISNUMBER(SEARCH('Dropdown Selections'!D$16:D$19,C52)))&gt;0,'Dropdown Selections'!A$7,IF(SUMPRODUCT(--ISNUMBER(SEARCH('Dropdown Selections'!C$21,C52)))&gt;0,'Dropdown Selections'!A$8,IF(SUMPRODUCT(--ISNUMBER(SEARCH('Dropdown Selections'!D$22:D$25,C52)))&gt;0,'Dropdown Selections'!A$9,IF(C52="331900 - Federal Grant - Other","OTHER",IF(C52="Total","TOTAL OF ALL CATEGORIES",""))))))))))</f>
        <v>HEALTH &amp; HUMAN SERVICES</v>
      </c>
      <c r="H52" s="49">
        <v>0</v>
      </c>
      <c r="I52" s="50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97">
        <v>0</v>
      </c>
      <c r="R52" s="98"/>
      <c r="S52" s="95">
        <v>0</v>
      </c>
      <c r="T52" s="96"/>
    </row>
    <row r="53" spans="2:20" x14ac:dyDescent="0.2">
      <c r="B53" s="15"/>
      <c r="C53" s="77" t="s">
        <v>22</v>
      </c>
      <c r="D53" s="78"/>
      <c r="E53" s="78"/>
      <c r="F53" s="79"/>
      <c r="G53" s="45" t="str">
        <f>IF(SUMPRODUCT(--ISNUMBER(SEARCH('Dropdown Selections'!C$2,C53)))&gt;0,'Dropdown Selections'!A$2,IF(SUMPRODUCT(--ISNUMBER(SEARCH('Dropdown Selections'!C$3,C53)))&gt;0,'Dropdown Selections'!A$3,IF(SUMPRODUCT(--ISNUMBER(SEARCH('Dropdown Selections'!D$4:D$9,C53)))&gt;0,'Dropdown Selections'!A$4,IF(SUMPRODUCT(--ISNUMBER(SEARCH('Dropdown Selections'!D$11:D$13,C53)))&gt;0,'Dropdown Selections'!A$5,IF(SUMPRODUCT(--ISNUMBER(SEARCH('Dropdown Selections'!C$15,C53)))&gt;0,'Dropdown Selections'!A$6,IF(SUMPRODUCT(--ISNUMBER(SEARCH('Dropdown Selections'!D$16:D$19,C53)))&gt;0,'Dropdown Selections'!A$7,IF(SUMPRODUCT(--ISNUMBER(SEARCH('Dropdown Selections'!C$21,C53)))&gt;0,'Dropdown Selections'!A$8,IF(SUMPRODUCT(--ISNUMBER(SEARCH('Dropdown Selections'!D$22:D$25,C53)))&gt;0,'Dropdown Selections'!A$9,IF(C53="331900 - Federal Grant - Other","OTHER",IF(C53="Total","TOTAL OF ALL CATEGORIES",""))))))))))</f>
        <v>CULTURE/RECREATION</v>
      </c>
      <c r="H53" s="49">
        <v>0</v>
      </c>
      <c r="I53" s="49">
        <v>0</v>
      </c>
      <c r="J53" s="49">
        <v>0</v>
      </c>
      <c r="K53" s="50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97">
        <v>0</v>
      </c>
      <c r="R53" s="98"/>
      <c r="S53" s="95">
        <v>0</v>
      </c>
      <c r="T53" s="96"/>
    </row>
    <row r="54" spans="2:20" x14ac:dyDescent="0.2">
      <c r="B54" s="13"/>
      <c r="C54" s="70" t="s">
        <v>12</v>
      </c>
      <c r="D54" s="71"/>
      <c r="E54" s="84" t="s">
        <v>12</v>
      </c>
      <c r="F54" s="79"/>
      <c r="G54" s="45" t="str">
        <f>IF(SUMPRODUCT(--ISNUMBER(SEARCH('Dropdown Selections'!C$2,C54)))&gt;0,'Dropdown Selections'!A$2,IF(SUMPRODUCT(--ISNUMBER(SEARCH('Dropdown Selections'!C$3,C54)))&gt;0,'Dropdown Selections'!A$3,IF(SUMPRODUCT(--ISNUMBER(SEARCH('Dropdown Selections'!D$4:D$9,C54)))&gt;0,'Dropdown Selections'!A$4,IF(SUMPRODUCT(--ISNUMBER(SEARCH('Dropdown Selections'!D$11:D$13,C54)))&gt;0,'Dropdown Selections'!A$5,IF(SUMPRODUCT(--ISNUMBER(SEARCH('Dropdown Selections'!C$15,C54)))&gt;0,'Dropdown Selections'!A$6,IF(SUMPRODUCT(--ISNUMBER(SEARCH('Dropdown Selections'!D$16:D$19,C54)))&gt;0,'Dropdown Selections'!A$7,IF(SUMPRODUCT(--ISNUMBER(SEARCH('Dropdown Selections'!C$21,C54)))&gt;0,'Dropdown Selections'!A$8,IF(SUMPRODUCT(--ISNUMBER(SEARCH('Dropdown Selections'!D$22:D$25,C54)))&gt;0,'Dropdown Selections'!A$9,IF(C54="331900 - Federal Grant - Other","OTHER",IF(C54="Total","TOTAL OF ALL CATEGORIES",""))))))))))</f>
        <v>TOTAL OF ALL CATEGORIES</v>
      </c>
      <c r="H54" s="51">
        <v>0</v>
      </c>
      <c r="I54" s="51">
        <v>0</v>
      </c>
      <c r="J54" s="52">
        <v>0</v>
      </c>
      <c r="K54" s="51">
        <v>0</v>
      </c>
      <c r="L54" s="52">
        <v>0</v>
      </c>
      <c r="M54" s="51">
        <v>0</v>
      </c>
      <c r="N54" s="52">
        <v>0</v>
      </c>
      <c r="O54" s="52">
        <v>0</v>
      </c>
      <c r="P54" s="52">
        <v>0</v>
      </c>
      <c r="Q54" s="103">
        <v>0</v>
      </c>
      <c r="R54" s="104"/>
      <c r="S54" s="101">
        <v>0</v>
      </c>
      <c r="T54" s="102"/>
    </row>
  </sheetData>
  <mergeCells count="160">
    <mergeCell ref="C52:F52"/>
    <mergeCell ref="Q52:R52"/>
    <mergeCell ref="S52:T52"/>
    <mergeCell ref="C53:F53"/>
    <mergeCell ref="Q53:R53"/>
    <mergeCell ref="S53:T53"/>
    <mergeCell ref="C54:D54"/>
    <mergeCell ref="E54:F54"/>
    <mergeCell ref="Q54:R54"/>
    <mergeCell ref="S54:T54"/>
    <mergeCell ref="C49:F49"/>
    <mergeCell ref="Q49:R49"/>
    <mergeCell ref="S49:T49"/>
    <mergeCell ref="C50:F50"/>
    <mergeCell ref="Q50:R50"/>
    <mergeCell ref="S50:T50"/>
    <mergeCell ref="C51:F51"/>
    <mergeCell ref="Q51:R51"/>
    <mergeCell ref="S51:T51"/>
    <mergeCell ref="C46:F46"/>
    <mergeCell ref="Q46:R46"/>
    <mergeCell ref="S46:T46"/>
    <mergeCell ref="C47:F47"/>
    <mergeCell ref="Q47:R47"/>
    <mergeCell ref="S47:T47"/>
    <mergeCell ref="C48:F48"/>
    <mergeCell ref="Q48:R48"/>
    <mergeCell ref="S48:T48"/>
    <mergeCell ref="B43:F43"/>
    <mergeCell ref="Q43:R43"/>
    <mergeCell ref="S43:T43"/>
    <mergeCell ref="C44:F44"/>
    <mergeCell ref="Q44:R44"/>
    <mergeCell ref="S44:T44"/>
    <mergeCell ref="C45:F45"/>
    <mergeCell ref="Q45:R45"/>
    <mergeCell ref="S45:T45"/>
    <mergeCell ref="C40:F40"/>
    <mergeCell ref="Q40:R40"/>
    <mergeCell ref="S40:T40"/>
    <mergeCell ref="C41:D41"/>
    <mergeCell ref="E41:F41"/>
    <mergeCell ref="Q41:R41"/>
    <mergeCell ref="S41:T41"/>
    <mergeCell ref="B42:J42"/>
    <mergeCell ref="Q42:R42"/>
    <mergeCell ref="S42:T42"/>
    <mergeCell ref="C37:F37"/>
    <mergeCell ref="Q37:R37"/>
    <mergeCell ref="S37:T37"/>
    <mergeCell ref="C38:F38"/>
    <mergeCell ref="Q38:R38"/>
    <mergeCell ref="S38:T38"/>
    <mergeCell ref="C39:F39"/>
    <mergeCell ref="Q39:R39"/>
    <mergeCell ref="S39:T39"/>
    <mergeCell ref="C34:F34"/>
    <mergeCell ref="Q34:R34"/>
    <mergeCell ref="S34:T34"/>
    <mergeCell ref="C35:F35"/>
    <mergeCell ref="Q35:R35"/>
    <mergeCell ref="S35:T35"/>
    <mergeCell ref="C36:F36"/>
    <mergeCell ref="Q36:R36"/>
    <mergeCell ref="S36:T36"/>
    <mergeCell ref="C31:F31"/>
    <mergeCell ref="Q31:R31"/>
    <mergeCell ref="S31:T31"/>
    <mergeCell ref="C32:F32"/>
    <mergeCell ref="Q32:R32"/>
    <mergeCell ref="S32:T32"/>
    <mergeCell ref="C33:F33"/>
    <mergeCell ref="Q33:R33"/>
    <mergeCell ref="S33:T33"/>
    <mergeCell ref="C28:D28"/>
    <mergeCell ref="E28:F28"/>
    <mergeCell ref="Q28:R28"/>
    <mergeCell ref="S28:T28"/>
    <mergeCell ref="B29:J29"/>
    <mergeCell ref="Q29:R29"/>
    <mergeCell ref="S29:T29"/>
    <mergeCell ref="B30:F30"/>
    <mergeCell ref="Q30:R30"/>
    <mergeCell ref="S30:T30"/>
    <mergeCell ref="C25:F25"/>
    <mergeCell ref="Q25:R25"/>
    <mergeCell ref="S25:T25"/>
    <mergeCell ref="C26:F26"/>
    <mergeCell ref="Q26:R26"/>
    <mergeCell ref="S26:T26"/>
    <mergeCell ref="C27:F27"/>
    <mergeCell ref="Q27:R27"/>
    <mergeCell ref="S27:T27"/>
    <mergeCell ref="C22:F22"/>
    <mergeCell ref="Q22:R22"/>
    <mergeCell ref="S22:T22"/>
    <mergeCell ref="C23:F23"/>
    <mergeCell ref="Q23:R23"/>
    <mergeCell ref="S23:T23"/>
    <mergeCell ref="C24:F24"/>
    <mergeCell ref="Q24:R24"/>
    <mergeCell ref="S24:T24"/>
    <mergeCell ref="B19:J19"/>
    <mergeCell ref="Q19:R19"/>
    <mergeCell ref="S19:T19"/>
    <mergeCell ref="B20:F20"/>
    <mergeCell ref="Q20:R20"/>
    <mergeCell ref="S20:T20"/>
    <mergeCell ref="C21:F21"/>
    <mergeCell ref="Q21:R21"/>
    <mergeCell ref="S21:T21"/>
    <mergeCell ref="C16:F16"/>
    <mergeCell ref="Q16:R16"/>
    <mergeCell ref="S16:T16"/>
    <mergeCell ref="C17:F17"/>
    <mergeCell ref="Q17:R17"/>
    <mergeCell ref="S17:T17"/>
    <mergeCell ref="C18:D18"/>
    <mergeCell ref="E18:F18"/>
    <mergeCell ref="Q18:R18"/>
    <mergeCell ref="S18:T18"/>
    <mergeCell ref="C13:D13"/>
    <mergeCell ref="E13:F13"/>
    <mergeCell ref="Q13:R13"/>
    <mergeCell ref="S13:T13"/>
    <mergeCell ref="B14:J14"/>
    <mergeCell ref="Q14:R14"/>
    <mergeCell ref="S14:T14"/>
    <mergeCell ref="B15:F15"/>
    <mergeCell ref="Q15:R15"/>
    <mergeCell ref="S15:T15"/>
    <mergeCell ref="C10:F10"/>
    <mergeCell ref="Q10:R10"/>
    <mergeCell ref="S10:T10"/>
    <mergeCell ref="C11:F11"/>
    <mergeCell ref="Q11:R11"/>
    <mergeCell ref="S11:T11"/>
    <mergeCell ref="C12:F12"/>
    <mergeCell ref="Q12:R12"/>
    <mergeCell ref="S12:T12"/>
    <mergeCell ref="C7:F7"/>
    <mergeCell ref="Q7:R7"/>
    <mergeCell ref="S7:T7"/>
    <mergeCell ref="C8:F8"/>
    <mergeCell ref="Q8:R8"/>
    <mergeCell ref="S8:T8"/>
    <mergeCell ref="C9:F9"/>
    <mergeCell ref="Q9:R9"/>
    <mergeCell ref="S9:T9"/>
    <mergeCell ref="D2:S2"/>
    <mergeCell ref="B4:D4"/>
    <mergeCell ref="E4:F4"/>
    <mergeCell ref="Q4:R4"/>
    <mergeCell ref="S4:T4"/>
    <mergeCell ref="B5:J5"/>
    <mergeCell ref="Q5:R5"/>
    <mergeCell ref="S5:T5"/>
    <mergeCell ref="B6:F6"/>
    <mergeCell ref="Q6:R6"/>
    <mergeCell ref="S6:T6"/>
  </mergeCells>
  <pageMargins left="1E-3" right="1E-3" top="0.25" bottom="0.67582992125984265" header="0.25" footer="0.25"/>
  <pageSetup orientation="landscape" horizontalDpi="0" verticalDpi="0"/>
  <headerFooter alignWithMargins="0">
    <oddFooter xml:space="preserve">&amp;L&amp;"Arial"&amp;7 Tuesday, February 13, 2018 &amp;C&amp;R&amp;"Arial"&amp;7Page &amp;P of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9"/>
  <sheetViews>
    <sheetView showGridLines="0" topLeftCell="A19" workbookViewId="0">
      <selection activeCell="I38" sqref="I38"/>
    </sheetView>
  </sheetViews>
  <sheetFormatPr defaultRowHeight="12.75" x14ac:dyDescent="0.2"/>
  <cols>
    <col min="1" max="1" width="1" style="10" customWidth="1"/>
    <col min="2" max="2" width="3" style="10" customWidth="1"/>
    <col min="3" max="3" width="1" style="10" customWidth="1"/>
    <col min="4" max="4" width="10.5703125" style="10" customWidth="1"/>
    <col min="5" max="5" width="1.28515625" style="10" customWidth="1"/>
    <col min="6" max="6" width="24.28515625" style="10" customWidth="1"/>
    <col min="7" max="7" width="27.85546875" style="11" bestFit="1" customWidth="1"/>
    <col min="8" max="16" width="9.5703125" style="10" customWidth="1"/>
    <col min="17" max="17" width="3.7109375" style="10" customWidth="1"/>
    <col min="18" max="18" width="5.7109375" style="10" customWidth="1"/>
    <col min="19" max="19" width="7.42578125" style="10" customWidth="1"/>
    <col min="20" max="20" width="2" style="10" customWidth="1"/>
    <col min="21" max="16384" width="9.140625" style="10"/>
  </cols>
  <sheetData>
    <row r="1" spans="2:20" ht="5.45" customHeight="1" x14ac:dyDescent="0.2"/>
    <row r="2" spans="2:20" ht="18" customHeight="1" x14ac:dyDescent="0.2">
      <c r="D2" s="92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20" ht="3.6" customHeight="1" x14ac:dyDescent="0.2"/>
    <row r="4" spans="2:20" x14ac:dyDescent="0.2">
      <c r="B4" s="93">
        <v>2016</v>
      </c>
      <c r="C4" s="83"/>
      <c r="D4" s="83"/>
      <c r="E4" s="94"/>
      <c r="F4" s="83"/>
      <c r="H4" s="18"/>
      <c r="I4" s="18"/>
      <c r="J4" s="18"/>
      <c r="K4" s="18"/>
      <c r="L4" s="18"/>
      <c r="M4" s="18"/>
      <c r="N4" s="18"/>
      <c r="O4" s="18"/>
      <c r="P4" s="18"/>
      <c r="Q4" s="94"/>
      <c r="R4" s="83"/>
      <c r="S4" s="94"/>
      <c r="T4" s="83"/>
    </row>
    <row r="5" spans="2:20" x14ac:dyDescent="0.2">
      <c r="B5" s="89" t="s">
        <v>63</v>
      </c>
      <c r="C5" s="78"/>
      <c r="D5" s="78"/>
      <c r="E5" s="78"/>
      <c r="F5" s="78"/>
      <c r="G5" s="78"/>
      <c r="H5" s="78"/>
      <c r="I5" s="78"/>
      <c r="J5" s="79"/>
      <c r="K5" s="17"/>
      <c r="L5" s="17"/>
      <c r="M5" s="17"/>
      <c r="N5" s="17"/>
      <c r="O5" s="17"/>
      <c r="P5" s="17"/>
      <c r="Q5" s="90"/>
      <c r="R5" s="79"/>
      <c r="S5" s="90"/>
      <c r="T5" s="79"/>
    </row>
    <row r="6" spans="2:20" ht="18" x14ac:dyDescent="0.2">
      <c r="B6" s="87" t="s">
        <v>2</v>
      </c>
      <c r="C6" s="83"/>
      <c r="D6" s="83"/>
      <c r="E6" s="83"/>
      <c r="F6" s="83"/>
      <c r="H6" s="16" t="s">
        <v>3</v>
      </c>
      <c r="I6" s="9" t="s">
        <v>194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 t="s">
        <v>10</v>
      </c>
      <c r="Q6" s="88" t="s">
        <v>11</v>
      </c>
      <c r="R6" s="79"/>
      <c r="S6" s="88" t="s">
        <v>198</v>
      </c>
      <c r="T6" s="79"/>
    </row>
    <row r="7" spans="2:20" x14ac:dyDescent="0.2">
      <c r="B7" s="15"/>
      <c r="C7" s="77" t="s">
        <v>13</v>
      </c>
      <c r="D7" s="78"/>
      <c r="E7" s="78"/>
      <c r="F7" s="79"/>
      <c r="G7" s="8" t="str">
        <f>IF(SUMPRODUCT(--ISNUMBER(SEARCH('Dropdown Selections'!C$2,C7)))&gt;0,'Dropdown Selections'!A$2,IF(SUMPRODUCT(--ISNUMBER(SEARCH('Dropdown Selections'!C$3,C7)))&gt;0,'Dropdown Selections'!A$3,IF(SUMPRODUCT(--ISNUMBER(SEARCH('Dropdown Selections'!D$4:D$9,C7)))&gt;0,'Dropdown Selections'!A$4,IF(SUMPRODUCT(--ISNUMBER(SEARCH('Dropdown Selections'!D$11:D$13,C7)))&gt;0,'Dropdown Selections'!A$5,IF(SUMPRODUCT(--ISNUMBER(SEARCH('Dropdown Selections'!C$15,C7)))&gt;0,'Dropdown Selections'!A$6,IF(SUMPRODUCT(--ISNUMBER(SEARCH('Dropdown Selections'!D$16:D$19,C7)))&gt;0,'Dropdown Selections'!A$7,IF(SUMPRODUCT(--ISNUMBER(SEARCH('Dropdown Selections'!C$21,C7)))&gt;0,'Dropdown Selections'!A$8,IF(SUMPRODUCT(--ISNUMBER(SEARCH('Dropdown Selections'!D$22:D$25,C7)))&gt;0,'Dropdown Selections'!A$9,IF(C7="331900 - Federal Grant - Other","OTHER",IF(C7="Total","TOTAL OF ALL CATEGORIES",""))))))))))</f>
        <v>GENERAL GOVERNMENT</v>
      </c>
      <c r="H7" s="42">
        <v>54707</v>
      </c>
      <c r="I7" s="14"/>
      <c r="J7" s="14"/>
      <c r="K7" s="14"/>
      <c r="L7" s="14"/>
      <c r="M7" s="14"/>
      <c r="N7" s="14"/>
      <c r="O7" s="14"/>
      <c r="P7" s="14"/>
      <c r="Q7" s="80"/>
      <c r="R7" s="79"/>
      <c r="S7" s="81">
        <v>54707</v>
      </c>
      <c r="T7" s="79"/>
    </row>
    <row r="8" spans="2:20" x14ac:dyDescent="0.2">
      <c r="B8" s="15"/>
      <c r="C8" s="77" t="s">
        <v>14</v>
      </c>
      <c r="D8" s="78"/>
      <c r="E8" s="78"/>
      <c r="F8" s="79"/>
      <c r="G8" s="8" t="str">
        <f>IF(SUMPRODUCT(--ISNUMBER(SEARCH('Dropdown Selections'!C$2,C8)))&gt;0,'Dropdown Selections'!A$2,IF(SUMPRODUCT(--ISNUMBER(SEARCH('Dropdown Selections'!C$3,C8)))&gt;0,'Dropdown Selections'!A$3,IF(SUMPRODUCT(--ISNUMBER(SEARCH('Dropdown Selections'!D$4:D$9,C8)))&gt;0,'Dropdown Selections'!A$4,IF(SUMPRODUCT(--ISNUMBER(SEARCH('Dropdown Selections'!D$11:D$13,C8)))&gt;0,'Dropdown Selections'!A$5,IF(SUMPRODUCT(--ISNUMBER(SEARCH('Dropdown Selections'!C$15,C8)))&gt;0,'Dropdown Selections'!A$6,IF(SUMPRODUCT(--ISNUMBER(SEARCH('Dropdown Selections'!D$16:D$19,C8)))&gt;0,'Dropdown Selections'!A$7,IF(SUMPRODUCT(--ISNUMBER(SEARCH('Dropdown Selections'!C$21,C8)))&gt;0,'Dropdown Selections'!A$8,IF(SUMPRODUCT(--ISNUMBER(SEARCH('Dropdown Selections'!D$22:D$25,C8)))&gt;0,'Dropdown Selections'!A$9,IF(C8="331900 - Federal Grant - Other","OTHER",IF(C8="Total","TOTAL OF ALL CATEGORIES",""))))))))))</f>
        <v>PUBLIC SAFETY</v>
      </c>
      <c r="H8" s="14"/>
      <c r="I8" s="42">
        <v>509308</v>
      </c>
      <c r="J8" s="14"/>
      <c r="K8" s="14"/>
      <c r="L8" s="14"/>
      <c r="M8" s="14"/>
      <c r="N8" s="14"/>
      <c r="O8" s="14"/>
      <c r="P8" s="14"/>
      <c r="Q8" s="80"/>
      <c r="R8" s="79"/>
      <c r="S8" s="81">
        <v>509308</v>
      </c>
      <c r="T8" s="79"/>
    </row>
    <row r="9" spans="2:20" x14ac:dyDescent="0.2">
      <c r="B9" s="15"/>
      <c r="C9" s="77" t="s">
        <v>16</v>
      </c>
      <c r="D9" s="78"/>
      <c r="E9" s="78"/>
      <c r="F9" s="79"/>
      <c r="G9" s="8" t="str">
        <f>IF(SUMPRODUCT(--ISNUMBER(SEARCH('Dropdown Selections'!C$2,C9)))&gt;0,'Dropdown Selections'!A$2,IF(SUMPRODUCT(--ISNUMBER(SEARCH('Dropdown Selections'!C$3,C9)))&gt;0,'Dropdown Selections'!A$3,IF(SUMPRODUCT(--ISNUMBER(SEARCH('Dropdown Selections'!D$4:D$9,C9)))&gt;0,'Dropdown Selections'!A$4,IF(SUMPRODUCT(--ISNUMBER(SEARCH('Dropdown Selections'!D$11:D$13,C9)))&gt;0,'Dropdown Selections'!A$5,IF(SUMPRODUCT(--ISNUMBER(SEARCH('Dropdown Selections'!C$15,C9)))&gt;0,'Dropdown Selections'!A$6,IF(SUMPRODUCT(--ISNUMBER(SEARCH('Dropdown Selections'!D$16:D$19,C9)))&gt;0,'Dropdown Selections'!A$7,IF(SUMPRODUCT(--ISNUMBER(SEARCH('Dropdown Selections'!C$21,C9)))&gt;0,'Dropdown Selections'!A$8,IF(SUMPRODUCT(--ISNUMBER(SEARCH('Dropdown Selections'!D$22:D$25,C9)))&gt;0,'Dropdown Selections'!A$9,IF(C9="331900 - Federal Grant - Other","OTHER",IF(C9="Total","TOTAL OF ALL CATEGORIES",""))))))))))</f>
        <v>TRANSPORTATION</v>
      </c>
      <c r="H9" s="14"/>
      <c r="I9" s="42">
        <v>1063512</v>
      </c>
      <c r="J9" s="14"/>
      <c r="K9" s="14"/>
      <c r="L9" s="14"/>
      <c r="M9" s="14"/>
      <c r="N9" s="14"/>
      <c r="O9" s="14"/>
      <c r="P9" s="14"/>
      <c r="Q9" s="80"/>
      <c r="R9" s="79"/>
      <c r="S9" s="81">
        <v>1063512</v>
      </c>
      <c r="T9" s="79"/>
    </row>
    <row r="10" spans="2:20" x14ac:dyDescent="0.2">
      <c r="B10" s="15"/>
      <c r="C10" s="77" t="s">
        <v>17</v>
      </c>
      <c r="D10" s="78"/>
      <c r="E10" s="78"/>
      <c r="F10" s="79"/>
      <c r="G10" s="8" t="str">
        <f>IF(SUMPRODUCT(--ISNUMBER(SEARCH('Dropdown Selections'!C$2,C10)))&gt;0,'Dropdown Selections'!A$2,IF(SUMPRODUCT(--ISNUMBER(SEARCH('Dropdown Selections'!C$3,C10)))&gt;0,'Dropdown Selections'!A$3,IF(SUMPRODUCT(--ISNUMBER(SEARCH('Dropdown Selections'!D$4:D$9,C10)))&gt;0,'Dropdown Selections'!A$4,IF(SUMPRODUCT(--ISNUMBER(SEARCH('Dropdown Selections'!D$11:D$13,C10)))&gt;0,'Dropdown Selections'!A$5,IF(SUMPRODUCT(--ISNUMBER(SEARCH('Dropdown Selections'!C$15,C10)))&gt;0,'Dropdown Selections'!A$6,IF(SUMPRODUCT(--ISNUMBER(SEARCH('Dropdown Selections'!D$16:D$19,C10)))&gt;0,'Dropdown Selections'!A$7,IF(SUMPRODUCT(--ISNUMBER(SEARCH('Dropdown Selections'!C$21,C10)))&gt;0,'Dropdown Selections'!A$8,IF(SUMPRODUCT(--ISNUMBER(SEARCH('Dropdown Selections'!D$22:D$25,C10)))&gt;0,'Dropdown Selections'!A$9,IF(C10="331900 - Federal Grant - Other","OTHER",IF(C10="Total","TOTAL OF ALL CATEGORIES",""))))))))))</f>
        <v>ECONOMIC ENVIRONMENT</v>
      </c>
      <c r="H10" s="14"/>
      <c r="I10" s="41">
        <v>418</v>
      </c>
      <c r="J10" s="14"/>
      <c r="K10" s="14"/>
      <c r="L10" s="14"/>
      <c r="M10" s="14"/>
      <c r="N10" s="14"/>
      <c r="O10" s="14"/>
      <c r="P10" s="14"/>
      <c r="Q10" s="80"/>
      <c r="R10" s="79"/>
      <c r="S10" s="91">
        <v>418</v>
      </c>
      <c r="T10" s="79"/>
    </row>
    <row r="11" spans="2:20" x14ac:dyDescent="0.2">
      <c r="B11" s="15"/>
      <c r="C11" s="77" t="s">
        <v>24</v>
      </c>
      <c r="D11" s="78"/>
      <c r="E11" s="78"/>
      <c r="F11" s="79"/>
      <c r="G11" s="8" t="str">
        <f>IF(SUMPRODUCT(--ISNUMBER(SEARCH('Dropdown Selections'!C$2,C11)))&gt;0,'Dropdown Selections'!A$2,IF(SUMPRODUCT(--ISNUMBER(SEARCH('Dropdown Selections'!C$3,C11)))&gt;0,'Dropdown Selections'!A$3,IF(SUMPRODUCT(--ISNUMBER(SEARCH('Dropdown Selections'!D$4:D$9,C11)))&gt;0,'Dropdown Selections'!A$4,IF(SUMPRODUCT(--ISNUMBER(SEARCH('Dropdown Selections'!D$11:D$13,C11)))&gt;0,'Dropdown Selections'!A$5,IF(SUMPRODUCT(--ISNUMBER(SEARCH('Dropdown Selections'!C$15,C11)))&gt;0,'Dropdown Selections'!A$6,IF(SUMPRODUCT(--ISNUMBER(SEARCH('Dropdown Selections'!D$16:D$19,C11)))&gt;0,'Dropdown Selections'!A$7,IF(SUMPRODUCT(--ISNUMBER(SEARCH('Dropdown Selections'!C$21,C11)))&gt;0,'Dropdown Selections'!A$8,IF(SUMPRODUCT(--ISNUMBER(SEARCH('Dropdown Selections'!D$22:D$25,C11)))&gt;0,'Dropdown Selections'!A$9,IF(C11="331900 - Federal Grant - Other","OTHER",IF(C11="Total","TOTAL OF ALL CATEGORIES",""))))))))))</f>
        <v>HEALTH &amp; HUMAN SERVICES</v>
      </c>
      <c r="H11" s="42">
        <v>4788</v>
      </c>
      <c r="I11" s="42">
        <v>370553</v>
      </c>
      <c r="J11" s="14"/>
      <c r="K11" s="14"/>
      <c r="L11" s="14"/>
      <c r="M11" s="14"/>
      <c r="N11" s="14"/>
      <c r="O11" s="14"/>
      <c r="P11" s="14"/>
      <c r="Q11" s="80"/>
      <c r="R11" s="79"/>
      <c r="S11" s="81">
        <v>375341</v>
      </c>
      <c r="T11" s="79"/>
    </row>
    <row r="12" spans="2:20" x14ac:dyDescent="0.2">
      <c r="B12" s="13"/>
      <c r="C12" s="70" t="s">
        <v>12</v>
      </c>
      <c r="D12" s="71"/>
      <c r="E12" s="84" t="s">
        <v>12</v>
      </c>
      <c r="F12" s="79"/>
      <c r="G12" s="8" t="str">
        <f>IF(SUMPRODUCT(--ISNUMBER(SEARCH('Dropdown Selections'!C$2,C12)))&gt;0,'Dropdown Selections'!A$2,IF(SUMPRODUCT(--ISNUMBER(SEARCH('Dropdown Selections'!C$3,C12)))&gt;0,'Dropdown Selections'!A$3,IF(SUMPRODUCT(--ISNUMBER(SEARCH('Dropdown Selections'!D$4:D$9,C12)))&gt;0,'Dropdown Selections'!A$4,IF(SUMPRODUCT(--ISNUMBER(SEARCH('Dropdown Selections'!D$11:D$13,C12)))&gt;0,'Dropdown Selections'!A$5,IF(SUMPRODUCT(--ISNUMBER(SEARCH('Dropdown Selections'!C$15,C12)))&gt;0,'Dropdown Selections'!A$6,IF(SUMPRODUCT(--ISNUMBER(SEARCH('Dropdown Selections'!D$16:D$19,C12)))&gt;0,'Dropdown Selections'!A$7,IF(SUMPRODUCT(--ISNUMBER(SEARCH('Dropdown Selections'!C$21,C12)))&gt;0,'Dropdown Selections'!A$8,IF(SUMPRODUCT(--ISNUMBER(SEARCH('Dropdown Selections'!D$22:D$25,C12)))&gt;0,'Dropdown Selections'!A$9,IF(C12="331900 - Federal Grant - Other","OTHER",IF(C12="Total","TOTAL OF ALL CATEGORIES",""))))))))))</f>
        <v>TOTAL OF ALL CATEGORIES</v>
      </c>
      <c r="H12" s="43">
        <v>59495</v>
      </c>
      <c r="I12" s="43">
        <v>1943791</v>
      </c>
      <c r="J12" s="12"/>
      <c r="K12" s="12"/>
      <c r="L12" s="12"/>
      <c r="M12" s="12"/>
      <c r="N12" s="12"/>
      <c r="O12" s="12"/>
      <c r="P12" s="12"/>
      <c r="Q12" s="85"/>
      <c r="R12" s="79"/>
      <c r="S12" s="86">
        <v>2003286</v>
      </c>
      <c r="T12" s="79"/>
    </row>
    <row r="13" spans="2:20" x14ac:dyDescent="0.2">
      <c r="B13" s="89" t="s">
        <v>62</v>
      </c>
      <c r="C13" s="78"/>
      <c r="D13" s="78"/>
      <c r="E13" s="78"/>
      <c r="F13" s="78"/>
      <c r="G13" s="78"/>
      <c r="H13" s="78"/>
      <c r="I13" s="78"/>
      <c r="J13" s="79"/>
      <c r="K13" s="17"/>
      <c r="L13" s="17"/>
      <c r="M13" s="17"/>
      <c r="N13" s="17"/>
      <c r="O13" s="17"/>
      <c r="P13" s="17"/>
      <c r="Q13" s="90"/>
      <c r="R13" s="79"/>
      <c r="S13" s="90"/>
      <c r="T13" s="79"/>
    </row>
    <row r="14" spans="2:20" ht="18" x14ac:dyDescent="0.2">
      <c r="B14" s="87" t="s">
        <v>2</v>
      </c>
      <c r="C14" s="83"/>
      <c r="D14" s="83"/>
      <c r="E14" s="83"/>
      <c r="F14" s="83"/>
      <c r="H14" s="16" t="s">
        <v>3</v>
      </c>
      <c r="I14" s="9" t="s">
        <v>194</v>
      </c>
      <c r="J14" s="16" t="s">
        <v>4</v>
      </c>
      <c r="K14" s="16" t="s">
        <v>5</v>
      </c>
      <c r="L14" s="16" t="s">
        <v>6</v>
      </c>
      <c r="M14" s="16" t="s">
        <v>7</v>
      </c>
      <c r="N14" s="16" t="s">
        <v>8</v>
      </c>
      <c r="O14" s="16" t="s">
        <v>9</v>
      </c>
      <c r="P14" s="16" t="s">
        <v>10</v>
      </c>
      <c r="Q14" s="88" t="s">
        <v>11</v>
      </c>
      <c r="R14" s="79"/>
      <c r="S14" s="88" t="s">
        <v>198</v>
      </c>
      <c r="T14" s="79"/>
    </row>
    <row r="15" spans="2:20" x14ac:dyDescent="0.2">
      <c r="B15" s="15"/>
      <c r="C15" s="77" t="s">
        <v>14</v>
      </c>
      <c r="D15" s="78"/>
      <c r="E15" s="78"/>
      <c r="F15" s="79"/>
      <c r="G15" s="8" t="str">
        <f>IF(SUMPRODUCT(--ISNUMBER(SEARCH('Dropdown Selections'!C$2,C15)))&gt;0,'Dropdown Selections'!A$2,IF(SUMPRODUCT(--ISNUMBER(SEARCH('Dropdown Selections'!C$3,C15)))&gt;0,'Dropdown Selections'!A$3,IF(SUMPRODUCT(--ISNUMBER(SEARCH('Dropdown Selections'!D$4:D$9,C15)))&gt;0,'Dropdown Selections'!A$4,IF(SUMPRODUCT(--ISNUMBER(SEARCH('Dropdown Selections'!D$11:D$13,C15)))&gt;0,'Dropdown Selections'!A$5,IF(SUMPRODUCT(--ISNUMBER(SEARCH('Dropdown Selections'!C$15,C15)))&gt;0,'Dropdown Selections'!A$6,IF(SUMPRODUCT(--ISNUMBER(SEARCH('Dropdown Selections'!D$16:D$19,C15)))&gt;0,'Dropdown Selections'!A$7,IF(SUMPRODUCT(--ISNUMBER(SEARCH('Dropdown Selections'!C$21,C15)))&gt;0,'Dropdown Selections'!A$8,IF(SUMPRODUCT(--ISNUMBER(SEARCH('Dropdown Selections'!D$22:D$25,C15)))&gt;0,'Dropdown Selections'!A$9,IF(C15="331900 - Federal Grant - Other","OTHER",IF(C15="Total","TOTAL OF ALL CATEGORIES",""))))))))))</f>
        <v>PUBLIC SAFETY</v>
      </c>
      <c r="H15" s="42">
        <v>149331</v>
      </c>
      <c r="I15" s="42">
        <v>32514</v>
      </c>
      <c r="J15" s="14"/>
      <c r="K15" s="14"/>
      <c r="L15" s="14"/>
      <c r="M15" s="14"/>
      <c r="N15" s="14"/>
      <c r="O15" s="14"/>
      <c r="P15" s="14"/>
      <c r="Q15" s="80"/>
      <c r="R15" s="79"/>
      <c r="S15" s="81">
        <v>181845</v>
      </c>
      <c r="T15" s="79"/>
    </row>
    <row r="16" spans="2:20" x14ac:dyDescent="0.2">
      <c r="B16" s="15"/>
      <c r="C16" s="77" t="s">
        <v>16</v>
      </c>
      <c r="D16" s="78"/>
      <c r="E16" s="78"/>
      <c r="F16" s="79"/>
      <c r="G16" s="8" t="str">
        <f>IF(SUMPRODUCT(--ISNUMBER(SEARCH('Dropdown Selections'!C$2,C16)))&gt;0,'Dropdown Selections'!A$2,IF(SUMPRODUCT(--ISNUMBER(SEARCH('Dropdown Selections'!C$3,C16)))&gt;0,'Dropdown Selections'!A$3,IF(SUMPRODUCT(--ISNUMBER(SEARCH('Dropdown Selections'!D$4:D$9,C16)))&gt;0,'Dropdown Selections'!A$4,IF(SUMPRODUCT(--ISNUMBER(SEARCH('Dropdown Selections'!D$11:D$13,C16)))&gt;0,'Dropdown Selections'!A$5,IF(SUMPRODUCT(--ISNUMBER(SEARCH('Dropdown Selections'!C$15,C16)))&gt;0,'Dropdown Selections'!A$6,IF(SUMPRODUCT(--ISNUMBER(SEARCH('Dropdown Selections'!D$16:D$19,C16)))&gt;0,'Dropdown Selections'!A$7,IF(SUMPRODUCT(--ISNUMBER(SEARCH('Dropdown Selections'!C$21,C16)))&gt;0,'Dropdown Selections'!A$8,IF(SUMPRODUCT(--ISNUMBER(SEARCH('Dropdown Selections'!D$22:D$25,C16)))&gt;0,'Dropdown Selections'!A$9,IF(C16="331900 - Federal Grant - Other","OTHER",IF(C16="Total","TOTAL OF ALL CATEGORIES",""))))))))))</f>
        <v>TRANSPORTATION</v>
      </c>
      <c r="H16" s="14"/>
      <c r="I16" s="42">
        <v>240774</v>
      </c>
      <c r="J16" s="14"/>
      <c r="K16" s="14"/>
      <c r="L16" s="14"/>
      <c r="M16" s="14"/>
      <c r="N16" s="14"/>
      <c r="O16" s="14"/>
      <c r="P16" s="14"/>
      <c r="Q16" s="80"/>
      <c r="R16" s="79"/>
      <c r="S16" s="81">
        <v>240774</v>
      </c>
      <c r="T16" s="79"/>
    </row>
    <row r="17" spans="2:20" x14ac:dyDescent="0.2">
      <c r="B17" s="15"/>
      <c r="C17" s="77" t="s">
        <v>24</v>
      </c>
      <c r="D17" s="78"/>
      <c r="E17" s="78"/>
      <c r="F17" s="79"/>
      <c r="G17" s="8" t="str">
        <f>IF(SUMPRODUCT(--ISNUMBER(SEARCH('Dropdown Selections'!C$2,C17)))&gt;0,'Dropdown Selections'!A$2,IF(SUMPRODUCT(--ISNUMBER(SEARCH('Dropdown Selections'!C$3,C17)))&gt;0,'Dropdown Selections'!A$3,IF(SUMPRODUCT(--ISNUMBER(SEARCH('Dropdown Selections'!D$4:D$9,C17)))&gt;0,'Dropdown Selections'!A$4,IF(SUMPRODUCT(--ISNUMBER(SEARCH('Dropdown Selections'!D$11:D$13,C17)))&gt;0,'Dropdown Selections'!A$5,IF(SUMPRODUCT(--ISNUMBER(SEARCH('Dropdown Selections'!C$15,C17)))&gt;0,'Dropdown Selections'!A$6,IF(SUMPRODUCT(--ISNUMBER(SEARCH('Dropdown Selections'!D$16:D$19,C17)))&gt;0,'Dropdown Selections'!A$7,IF(SUMPRODUCT(--ISNUMBER(SEARCH('Dropdown Selections'!C$21,C17)))&gt;0,'Dropdown Selections'!A$8,IF(SUMPRODUCT(--ISNUMBER(SEARCH('Dropdown Selections'!D$22:D$25,C17)))&gt;0,'Dropdown Selections'!A$9,IF(C17="331900 - Federal Grant - Other","OTHER",IF(C17="Total","TOTAL OF ALL CATEGORIES",""))))))))))</f>
        <v>HEALTH &amp; HUMAN SERVICES</v>
      </c>
      <c r="H17" s="14"/>
      <c r="I17" s="42">
        <v>36556</v>
      </c>
      <c r="J17" s="14"/>
      <c r="K17" s="14"/>
      <c r="L17" s="14"/>
      <c r="M17" s="14"/>
      <c r="N17" s="14"/>
      <c r="O17" s="14"/>
      <c r="P17" s="14"/>
      <c r="Q17" s="80"/>
      <c r="R17" s="79"/>
      <c r="S17" s="81">
        <v>36556</v>
      </c>
      <c r="T17" s="79"/>
    </row>
    <row r="18" spans="2:20" x14ac:dyDescent="0.2">
      <c r="B18" s="15"/>
      <c r="C18" s="77" t="s">
        <v>18</v>
      </c>
      <c r="D18" s="78"/>
      <c r="E18" s="78"/>
      <c r="F18" s="79"/>
      <c r="G18" s="8" t="str">
        <f>IF(SUMPRODUCT(--ISNUMBER(SEARCH('Dropdown Selections'!C$2,C18)))&gt;0,'Dropdown Selections'!A$2,IF(SUMPRODUCT(--ISNUMBER(SEARCH('Dropdown Selections'!C$3,C18)))&gt;0,'Dropdown Selections'!A$3,IF(SUMPRODUCT(--ISNUMBER(SEARCH('Dropdown Selections'!D$4:D$9,C18)))&gt;0,'Dropdown Selections'!A$4,IF(SUMPRODUCT(--ISNUMBER(SEARCH('Dropdown Selections'!D$11:D$13,C18)))&gt;0,'Dropdown Selections'!A$5,IF(SUMPRODUCT(--ISNUMBER(SEARCH('Dropdown Selections'!C$15,C18)))&gt;0,'Dropdown Selections'!A$6,IF(SUMPRODUCT(--ISNUMBER(SEARCH('Dropdown Selections'!D$16:D$19,C18)))&gt;0,'Dropdown Selections'!A$7,IF(SUMPRODUCT(--ISNUMBER(SEARCH('Dropdown Selections'!C$21,C18)))&gt;0,'Dropdown Selections'!A$8,IF(SUMPRODUCT(--ISNUMBER(SEARCH('Dropdown Selections'!D$22:D$25,C18)))&gt;0,'Dropdown Selections'!A$9,IF(C18="331900 - Federal Grant - Other","OTHER",IF(C18="Total","TOTAL OF ALL CATEGORIES",""))))))))))</f>
        <v>HEALTH &amp; HUMAN SERVICES</v>
      </c>
      <c r="H18" s="42">
        <v>15679</v>
      </c>
      <c r="I18" s="14"/>
      <c r="J18" s="14"/>
      <c r="K18" s="14"/>
      <c r="L18" s="14"/>
      <c r="M18" s="14"/>
      <c r="N18" s="14"/>
      <c r="O18" s="14"/>
      <c r="P18" s="14"/>
      <c r="Q18" s="80"/>
      <c r="R18" s="79"/>
      <c r="S18" s="81">
        <v>15679</v>
      </c>
      <c r="T18" s="79"/>
    </row>
    <row r="19" spans="2:20" x14ac:dyDescent="0.2">
      <c r="B19" s="13"/>
      <c r="C19" s="70" t="s">
        <v>12</v>
      </c>
      <c r="D19" s="71"/>
      <c r="E19" s="84" t="s">
        <v>12</v>
      </c>
      <c r="F19" s="79"/>
      <c r="G19" s="8" t="str">
        <f>IF(SUMPRODUCT(--ISNUMBER(SEARCH('Dropdown Selections'!C$2,C19)))&gt;0,'Dropdown Selections'!A$2,IF(SUMPRODUCT(--ISNUMBER(SEARCH('Dropdown Selections'!C$3,C19)))&gt;0,'Dropdown Selections'!A$3,IF(SUMPRODUCT(--ISNUMBER(SEARCH('Dropdown Selections'!D$4:D$9,C19)))&gt;0,'Dropdown Selections'!A$4,IF(SUMPRODUCT(--ISNUMBER(SEARCH('Dropdown Selections'!D$11:D$13,C19)))&gt;0,'Dropdown Selections'!A$5,IF(SUMPRODUCT(--ISNUMBER(SEARCH('Dropdown Selections'!C$15,C19)))&gt;0,'Dropdown Selections'!A$6,IF(SUMPRODUCT(--ISNUMBER(SEARCH('Dropdown Selections'!D$16:D$19,C19)))&gt;0,'Dropdown Selections'!A$7,IF(SUMPRODUCT(--ISNUMBER(SEARCH('Dropdown Selections'!C$21,C19)))&gt;0,'Dropdown Selections'!A$8,IF(SUMPRODUCT(--ISNUMBER(SEARCH('Dropdown Selections'!D$22:D$25,C19)))&gt;0,'Dropdown Selections'!A$9,IF(C19="331900 - Federal Grant - Other","OTHER",IF(C19="Total","TOTAL OF ALL CATEGORIES",""))))))))))</f>
        <v>TOTAL OF ALL CATEGORIES</v>
      </c>
      <c r="H19" s="43">
        <v>165010</v>
      </c>
      <c r="I19" s="43">
        <v>309844</v>
      </c>
      <c r="J19" s="12"/>
      <c r="K19" s="12"/>
      <c r="L19" s="12"/>
      <c r="M19" s="12"/>
      <c r="N19" s="12"/>
      <c r="O19" s="12"/>
      <c r="P19" s="12"/>
      <c r="Q19" s="85"/>
      <c r="R19" s="79"/>
      <c r="S19" s="86">
        <v>474854</v>
      </c>
      <c r="T19" s="79"/>
    </row>
    <row r="20" spans="2:20" x14ac:dyDescent="0.2">
      <c r="B20" s="89" t="s">
        <v>61</v>
      </c>
      <c r="C20" s="78"/>
      <c r="D20" s="78"/>
      <c r="E20" s="78"/>
      <c r="F20" s="78"/>
      <c r="G20" s="78"/>
      <c r="H20" s="78"/>
      <c r="I20" s="78"/>
      <c r="J20" s="79"/>
      <c r="K20" s="17"/>
      <c r="L20" s="17"/>
      <c r="M20" s="17"/>
      <c r="N20" s="17"/>
      <c r="O20" s="17"/>
      <c r="P20" s="17"/>
      <c r="Q20" s="90"/>
      <c r="R20" s="79"/>
      <c r="S20" s="90"/>
      <c r="T20" s="79"/>
    </row>
    <row r="21" spans="2:20" ht="18" x14ac:dyDescent="0.2">
      <c r="B21" s="87" t="s">
        <v>2</v>
      </c>
      <c r="C21" s="83"/>
      <c r="D21" s="83"/>
      <c r="E21" s="83"/>
      <c r="F21" s="83"/>
      <c r="H21" s="16" t="s">
        <v>3</v>
      </c>
      <c r="I21" s="9" t="s">
        <v>194</v>
      </c>
      <c r="J21" s="16" t="s">
        <v>4</v>
      </c>
      <c r="K21" s="16" t="s">
        <v>5</v>
      </c>
      <c r="L21" s="16" t="s">
        <v>6</v>
      </c>
      <c r="M21" s="16" t="s">
        <v>7</v>
      </c>
      <c r="N21" s="16" t="s">
        <v>8</v>
      </c>
      <c r="O21" s="16" t="s">
        <v>9</v>
      </c>
      <c r="P21" s="16" t="s">
        <v>10</v>
      </c>
      <c r="Q21" s="88" t="s">
        <v>11</v>
      </c>
      <c r="R21" s="79"/>
      <c r="S21" s="88" t="s">
        <v>198</v>
      </c>
      <c r="T21" s="79"/>
    </row>
    <row r="22" spans="2:20" x14ac:dyDescent="0.2">
      <c r="B22" s="15"/>
      <c r="C22" s="77" t="s">
        <v>14</v>
      </c>
      <c r="D22" s="78"/>
      <c r="E22" s="78"/>
      <c r="F22" s="79"/>
      <c r="G22" s="8" t="str">
        <f>IF(SUMPRODUCT(--ISNUMBER(SEARCH('Dropdown Selections'!C$2,C22)))&gt;0,'Dropdown Selections'!A$2,IF(SUMPRODUCT(--ISNUMBER(SEARCH('Dropdown Selections'!C$3,C22)))&gt;0,'Dropdown Selections'!A$3,IF(SUMPRODUCT(--ISNUMBER(SEARCH('Dropdown Selections'!D$4:D$9,C22)))&gt;0,'Dropdown Selections'!A$4,IF(SUMPRODUCT(--ISNUMBER(SEARCH('Dropdown Selections'!D$11:D$13,C22)))&gt;0,'Dropdown Selections'!A$5,IF(SUMPRODUCT(--ISNUMBER(SEARCH('Dropdown Selections'!C$15,C22)))&gt;0,'Dropdown Selections'!A$6,IF(SUMPRODUCT(--ISNUMBER(SEARCH('Dropdown Selections'!D$16:D$19,C22)))&gt;0,'Dropdown Selections'!A$7,IF(SUMPRODUCT(--ISNUMBER(SEARCH('Dropdown Selections'!C$21,C22)))&gt;0,'Dropdown Selections'!A$8,IF(SUMPRODUCT(--ISNUMBER(SEARCH('Dropdown Selections'!D$22:D$25,C22)))&gt;0,'Dropdown Selections'!A$9,IF(C22="331900 - Federal Grant - Other","OTHER",IF(C22="Total","TOTAL OF ALL CATEGORIES",""))))))))))</f>
        <v>PUBLIC SAFETY</v>
      </c>
      <c r="H22" s="42">
        <v>62293</v>
      </c>
      <c r="I22" s="14"/>
      <c r="J22" s="14"/>
      <c r="K22" s="14"/>
      <c r="L22" s="14"/>
      <c r="M22" s="14"/>
      <c r="N22" s="14"/>
      <c r="O22" s="14"/>
      <c r="P22" s="14"/>
      <c r="Q22" s="80"/>
      <c r="R22" s="79"/>
      <c r="S22" s="81">
        <v>62293</v>
      </c>
      <c r="T22" s="79"/>
    </row>
    <row r="23" spans="2:20" x14ac:dyDescent="0.2">
      <c r="B23" s="15"/>
      <c r="C23" s="77" t="s">
        <v>24</v>
      </c>
      <c r="D23" s="78"/>
      <c r="E23" s="78"/>
      <c r="F23" s="79"/>
      <c r="G23" s="8" t="str">
        <f>IF(SUMPRODUCT(--ISNUMBER(SEARCH('Dropdown Selections'!C$2,C23)))&gt;0,'Dropdown Selections'!A$2,IF(SUMPRODUCT(--ISNUMBER(SEARCH('Dropdown Selections'!C$3,C23)))&gt;0,'Dropdown Selections'!A$3,IF(SUMPRODUCT(--ISNUMBER(SEARCH('Dropdown Selections'!D$4:D$9,C23)))&gt;0,'Dropdown Selections'!A$4,IF(SUMPRODUCT(--ISNUMBER(SEARCH('Dropdown Selections'!D$11:D$13,C23)))&gt;0,'Dropdown Selections'!A$5,IF(SUMPRODUCT(--ISNUMBER(SEARCH('Dropdown Selections'!C$15,C23)))&gt;0,'Dropdown Selections'!A$6,IF(SUMPRODUCT(--ISNUMBER(SEARCH('Dropdown Selections'!D$16:D$19,C23)))&gt;0,'Dropdown Selections'!A$7,IF(SUMPRODUCT(--ISNUMBER(SEARCH('Dropdown Selections'!C$21,C23)))&gt;0,'Dropdown Selections'!A$8,IF(SUMPRODUCT(--ISNUMBER(SEARCH('Dropdown Selections'!D$22:D$25,C23)))&gt;0,'Dropdown Selections'!A$9,IF(C23="331900 - Federal Grant - Other","OTHER",IF(C23="Total","TOTAL OF ALL CATEGORIES",""))))))))))</f>
        <v>HEALTH &amp; HUMAN SERVICES</v>
      </c>
      <c r="H23" s="14"/>
      <c r="I23" s="42">
        <v>45710</v>
      </c>
      <c r="J23" s="14"/>
      <c r="K23" s="14"/>
      <c r="L23" s="14"/>
      <c r="M23" s="14"/>
      <c r="N23" s="14"/>
      <c r="O23" s="14"/>
      <c r="P23" s="14"/>
      <c r="Q23" s="80"/>
      <c r="R23" s="79"/>
      <c r="S23" s="81">
        <v>45710</v>
      </c>
      <c r="T23" s="79"/>
    </row>
    <row r="24" spans="2:20" x14ac:dyDescent="0.2">
      <c r="B24" s="13"/>
      <c r="C24" s="70" t="s">
        <v>12</v>
      </c>
      <c r="D24" s="71"/>
      <c r="E24" s="84" t="s">
        <v>12</v>
      </c>
      <c r="F24" s="79"/>
      <c r="G24" s="8" t="str">
        <f>IF(SUMPRODUCT(--ISNUMBER(SEARCH('Dropdown Selections'!C$2,C24)))&gt;0,'Dropdown Selections'!A$2,IF(SUMPRODUCT(--ISNUMBER(SEARCH('Dropdown Selections'!C$3,C24)))&gt;0,'Dropdown Selections'!A$3,IF(SUMPRODUCT(--ISNUMBER(SEARCH('Dropdown Selections'!D$4:D$9,C24)))&gt;0,'Dropdown Selections'!A$4,IF(SUMPRODUCT(--ISNUMBER(SEARCH('Dropdown Selections'!D$11:D$13,C24)))&gt;0,'Dropdown Selections'!A$5,IF(SUMPRODUCT(--ISNUMBER(SEARCH('Dropdown Selections'!C$15,C24)))&gt;0,'Dropdown Selections'!A$6,IF(SUMPRODUCT(--ISNUMBER(SEARCH('Dropdown Selections'!D$16:D$19,C24)))&gt;0,'Dropdown Selections'!A$7,IF(SUMPRODUCT(--ISNUMBER(SEARCH('Dropdown Selections'!C$21,C24)))&gt;0,'Dropdown Selections'!A$8,IF(SUMPRODUCT(--ISNUMBER(SEARCH('Dropdown Selections'!D$22:D$25,C24)))&gt;0,'Dropdown Selections'!A$9,IF(C24="331900 - Federal Grant - Other","OTHER",IF(C24="Total","TOTAL OF ALL CATEGORIES",""))))))))))</f>
        <v>TOTAL OF ALL CATEGORIES</v>
      </c>
      <c r="H24" s="43">
        <v>62293</v>
      </c>
      <c r="I24" s="43">
        <v>45710</v>
      </c>
      <c r="J24" s="12"/>
      <c r="K24" s="12"/>
      <c r="L24" s="12"/>
      <c r="M24" s="12"/>
      <c r="N24" s="12"/>
      <c r="O24" s="12"/>
      <c r="P24" s="12"/>
      <c r="Q24" s="85"/>
      <c r="R24" s="79"/>
      <c r="S24" s="86">
        <v>108003</v>
      </c>
      <c r="T24" s="79"/>
    </row>
    <row r="25" spans="2:20" x14ac:dyDescent="0.2">
      <c r="B25" s="89" t="s">
        <v>60</v>
      </c>
      <c r="C25" s="78"/>
      <c r="D25" s="78"/>
      <c r="E25" s="78"/>
      <c r="F25" s="78"/>
      <c r="G25" s="78"/>
      <c r="H25" s="78"/>
      <c r="I25" s="78"/>
      <c r="J25" s="79"/>
      <c r="K25" s="17"/>
      <c r="L25" s="17"/>
      <c r="M25" s="17"/>
      <c r="N25" s="17"/>
      <c r="O25" s="17"/>
      <c r="P25" s="17"/>
      <c r="Q25" s="90"/>
      <c r="R25" s="79"/>
      <c r="S25" s="90"/>
      <c r="T25" s="79"/>
    </row>
    <row r="26" spans="2:20" ht="18" x14ac:dyDescent="0.2">
      <c r="B26" s="87" t="s">
        <v>2</v>
      </c>
      <c r="C26" s="83"/>
      <c r="D26" s="83"/>
      <c r="E26" s="83"/>
      <c r="F26" s="83"/>
      <c r="H26" s="16" t="s">
        <v>3</v>
      </c>
      <c r="I26" s="9" t="s">
        <v>194</v>
      </c>
      <c r="J26" s="16" t="s">
        <v>4</v>
      </c>
      <c r="K26" s="16" t="s">
        <v>5</v>
      </c>
      <c r="L26" s="16" t="s">
        <v>6</v>
      </c>
      <c r="M26" s="16" t="s">
        <v>7</v>
      </c>
      <c r="N26" s="16" t="s">
        <v>8</v>
      </c>
      <c r="O26" s="16" t="s">
        <v>9</v>
      </c>
      <c r="P26" s="16" t="s">
        <v>10</v>
      </c>
      <c r="Q26" s="88" t="s">
        <v>11</v>
      </c>
      <c r="R26" s="79"/>
      <c r="S26" s="88" t="s">
        <v>198</v>
      </c>
      <c r="T26" s="79"/>
    </row>
    <row r="27" spans="2:20" x14ac:dyDescent="0.2">
      <c r="B27" s="15"/>
      <c r="C27" s="77" t="s">
        <v>13</v>
      </c>
      <c r="D27" s="78"/>
      <c r="E27" s="78"/>
      <c r="F27" s="79"/>
      <c r="G27" s="8" t="str">
        <f>IF(SUMPRODUCT(--ISNUMBER(SEARCH('Dropdown Selections'!C$2,C27)))&gt;0,'Dropdown Selections'!A$2,IF(SUMPRODUCT(--ISNUMBER(SEARCH('Dropdown Selections'!C$3,C27)))&gt;0,'Dropdown Selections'!A$3,IF(SUMPRODUCT(--ISNUMBER(SEARCH('Dropdown Selections'!D$4:D$9,C27)))&gt;0,'Dropdown Selections'!A$4,IF(SUMPRODUCT(--ISNUMBER(SEARCH('Dropdown Selections'!D$11:D$13,C27)))&gt;0,'Dropdown Selections'!A$5,IF(SUMPRODUCT(--ISNUMBER(SEARCH('Dropdown Selections'!C$15,C27)))&gt;0,'Dropdown Selections'!A$6,IF(SUMPRODUCT(--ISNUMBER(SEARCH('Dropdown Selections'!D$16:D$19,C27)))&gt;0,'Dropdown Selections'!A$7,IF(SUMPRODUCT(--ISNUMBER(SEARCH('Dropdown Selections'!C$21,C27)))&gt;0,'Dropdown Selections'!A$8,IF(SUMPRODUCT(--ISNUMBER(SEARCH('Dropdown Selections'!D$22:D$25,C27)))&gt;0,'Dropdown Selections'!A$9,IF(C27="331900 - Federal Grant - Other","OTHER",IF(C27="Total","TOTAL OF ALL CATEGORIES",""))))))))))</f>
        <v>GENERAL GOVERNMENT</v>
      </c>
      <c r="H27" s="14"/>
      <c r="I27" s="14"/>
      <c r="J27" s="14"/>
      <c r="K27" s="14"/>
      <c r="L27" s="14"/>
      <c r="M27" s="14"/>
      <c r="N27" s="14"/>
      <c r="O27" s="14"/>
      <c r="P27" s="14"/>
      <c r="Q27" s="80"/>
      <c r="R27" s="79"/>
      <c r="S27" s="91">
        <v>0</v>
      </c>
      <c r="T27" s="79"/>
    </row>
    <row r="28" spans="2:20" x14ac:dyDescent="0.2">
      <c r="B28" s="15"/>
      <c r="C28" s="77" t="s">
        <v>14</v>
      </c>
      <c r="D28" s="78"/>
      <c r="E28" s="78"/>
      <c r="F28" s="79"/>
      <c r="G28" s="8" t="str">
        <f>IF(SUMPRODUCT(--ISNUMBER(SEARCH('Dropdown Selections'!C$2,C28)))&gt;0,'Dropdown Selections'!A$2,IF(SUMPRODUCT(--ISNUMBER(SEARCH('Dropdown Selections'!C$3,C28)))&gt;0,'Dropdown Selections'!A$3,IF(SUMPRODUCT(--ISNUMBER(SEARCH('Dropdown Selections'!D$4:D$9,C28)))&gt;0,'Dropdown Selections'!A$4,IF(SUMPRODUCT(--ISNUMBER(SEARCH('Dropdown Selections'!D$11:D$13,C28)))&gt;0,'Dropdown Selections'!A$5,IF(SUMPRODUCT(--ISNUMBER(SEARCH('Dropdown Selections'!C$15,C28)))&gt;0,'Dropdown Selections'!A$6,IF(SUMPRODUCT(--ISNUMBER(SEARCH('Dropdown Selections'!D$16:D$19,C28)))&gt;0,'Dropdown Selections'!A$7,IF(SUMPRODUCT(--ISNUMBER(SEARCH('Dropdown Selections'!C$21,C28)))&gt;0,'Dropdown Selections'!A$8,IF(SUMPRODUCT(--ISNUMBER(SEARCH('Dropdown Selections'!D$22:D$25,C28)))&gt;0,'Dropdown Selections'!A$9,IF(C28="331900 - Federal Grant - Other","OTHER",IF(C28="Total","TOTAL OF ALL CATEGORIES",""))))))))))</f>
        <v>PUBLIC SAFETY</v>
      </c>
      <c r="H28" s="42">
        <v>55611</v>
      </c>
      <c r="I28" s="42">
        <v>70182</v>
      </c>
      <c r="J28" s="14"/>
      <c r="K28" s="14"/>
      <c r="L28" s="14"/>
      <c r="M28" s="14"/>
      <c r="N28" s="14"/>
      <c r="O28" s="14"/>
      <c r="P28" s="14"/>
      <c r="Q28" s="80"/>
      <c r="R28" s="79"/>
      <c r="S28" s="81">
        <v>125793</v>
      </c>
      <c r="T28" s="79"/>
    </row>
    <row r="29" spans="2:20" x14ac:dyDescent="0.2">
      <c r="B29" s="15"/>
      <c r="C29" s="77" t="s">
        <v>26</v>
      </c>
      <c r="D29" s="78"/>
      <c r="E29" s="78"/>
      <c r="F29" s="79"/>
      <c r="G29" s="8" t="str">
        <f>IF(SUMPRODUCT(--ISNUMBER(SEARCH('Dropdown Selections'!C$2,C29)))&gt;0,'Dropdown Selections'!A$2,IF(SUMPRODUCT(--ISNUMBER(SEARCH('Dropdown Selections'!C$3,C29)))&gt;0,'Dropdown Selections'!A$3,IF(SUMPRODUCT(--ISNUMBER(SEARCH('Dropdown Selections'!D$4:D$9,C29)))&gt;0,'Dropdown Selections'!A$4,IF(SUMPRODUCT(--ISNUMBER(SEARCH('Dropdown Selections'!D$11:D$13,C29)))&gt;0,'Dropdown Selections'!A$5,IF(SUMPRODUCT(--ISNUMBER(SEARCH('Dropdown Selections'!C$15,C29)))&gt;0,'Dropdown Selections'!A$6,IF(SUMPRODUCT(--ISNUMBER(SEARCH('Dropdown Selections'!D$16:D$19,C29)))&gt;0,'Dropdown Selections'!A$7,IF(SUMPRODUCT(--ISNUMBER(SEARCH('Dropdown Selections'!C$21,C29)))&gt;0,'Dropdown Selections'!A$8,IF(SUMPRODUCT(--ISNUMBER(SEARCH('Dropdown Selections'!D$22:D$25,C29)))&gt;0,'Dropdown Selections'!A$9,IF(C29="331900 - Federal Grant - Other","OTHER",IF(C29="Total","TOTAL OF ALL CATEGORIES",""))))))))))</f>
        <v>PHYSICAL ENVIRONMENT</v>
      </c>
      <c r="H29" s="14"/>
      <c r="I29" s="14"/>
      <c r="J29" s="14"/>
      <c r="K29" s="14"/>
      <c r="L29" s="14"/>
      <c r="M29" s="14"/>
      <c r="N29" s="14"/>
      <c r="O29" s="14"/>
      <c r="P29" s="14"/>
      <c r="Q29" s="80"/>
      <c r="R29" s="79"/>
      <c r="S29" s="91">
        <v>0</v>
      </c>
      <c r="T29" s="79"/>
    </row>
    <row r="30" spans="2:20" x14ac:dyDescent="0.2">
      <c r="B30" s="15"/>
      <c r="C30" s="77" t="s">
        <v>15</v>
      </c>
      <c r="D30" s="78"/>
      <c r="E30" s="78"/>
      <c r="F30" s="79"/>
      <c r="G30" s="8" t="str">
        <f>IF(SUMPRODUCT(--ISNUMBER(SEARCH('Dropdown Selections'!C$2,C30)))&gt;0,'Dropdown Selections'!A$2,IF(SUMPRODUCT(--ISNUMBER(SEARCH('Dropdown Selections'!C$3,C30)))&gt;0,'Dropdown Selections'!A$3,IF(SUMPRODUCT(--ISNUMBER(SEARCH('Dropdown Selections'!D$4:D$9,C30)))&gt;0,'Dropdown Selections'!A$4,IF(SUMPRODUCT(--ISNUMBER(SEARCH('Dropdown Selections'!D$11:D$13,C30)))&gt;0,'Dropdown Selections'!A$5,IF(SUMPRODUCT(--ISNUMBER(SEARCH('Dropdown Selections'!C$15,C30)))&gt;0,'Dropdown Selections'!A$6,IF(SUMPRODUCT(--ISNUMBER(SEARCH('Dropdown Selections'!D$16:D$19,C30)))&gt;0,'Dropdown Selections'!A$7,IF(SUMPRODUCT(--ISNUMBER(SEARCH('Dropdown Selections'!C$21,C30)))&gt;0,'Dropdown Selections'!A$8,IF(SUMPRODUCT(--ISNUMBER(SEARCH('Dropdown Selections'!D$22:D$25,C30)))&gt;0,'Dropdown Selections'!A$9,IF(C30="331900 - Federal Grant - Other","OTHER",IF(C30="Total","TOTAL OF ALL CATEGORIES",""))))))))))</f>
        <v>PHYSICAL ENVIRONMENT</v>
      </c>
      <c r="H30" s="14"/>
      <c r="I30" s="14"/>
      <c r="J30" s="14"/>
      <c r="K30" s="14"/>
      <c r="L30" s="14"/>
      <c r="M30" s="14"/>
      <c r="N30" s="14"/>
      <c r="O30" s="14"/>
      <c r="P30" s="14"/>
      <c r="Q30" s="80"/>
      <c r="R30" s="79"/>
      <c r="S30" s="91">
        <v>0</v>
      </c>
      <c r="T30" s="79"/>
    </row>
    <row r="31" spans="2:20" x14ac:dyDescent="0.2">
      <c r="B31" s="15"/>
      <c r="C31" s="77" t="s">
        <v>27</v>
      </c>
      <c r="D31" s="78"/>
      <c r="E31" s="78"/>
      <c r="F31" s="79"/>
      <c r="G31" s="8" t="str">
        <f>IF(SUMPRODUCT(--ISNUMBER(SEARCH('Dropdown Selections'!C$2,C31)))&gt;0,'Dropdown Selections'!A$2,IF(SUMPRODUCT(--ISNUMBER(SEARCH('Dropdown Selections'!C$3,C31)))&gt;0,'Dropdown Selections'!A$3,IF(SUMPRODUCT(--ISNUMBER(SEARCH('Dropdown Selections'!D$4:D$9,C31)))&gt;0,'Dropdown Selections'!A$4,IF(SUMPRODUCT(--ISNUMBER(SEARCH('Dropdown Selections'!D$11:D$13,C31)))&gt;0,'Dropdown Selections'!A$5,IF(SUMPRODUCT(--ISNUMBER(SEARCH('Dropdown Selections'!C$15,C31)))&gt;0,'Dropdown Selections'!A$6,IF(SUMPRODUCT(--ISNUMBER(SEARCH('Dropdown Selections'!D$16:D$19,C31)))&gt;0,'Dropdown Selections'!A$7,IF(SUMPRODUCT(--ISNUMBER(SEARCH('Dropdown Selections'!C$21,C31)))&gt;0,'Dropdown Selections'!A$8,IF(SUMPRODUCT(--ISNUMBER(SEARCH('Dropdown Selections'!D$22:D$25,C31)))&gt;0,'Dropdown Selections'!A$9,IF(C31="331900 - Federal Grant - Other","OTHER",IF(C31="Total","TOTAL OF ALL CATEGORIES",""))))))))))</f>
        <v>TRANSPORTATION</v>
      </c>
      <c r="H31" s="14"/>
      <c r="I31" s="14"/>
      <c r="J31" s="14"/>
      <c r="K31" s="14"/>
      <c r="L31" s="14"/>
      <c r="M31" s="14"/>
      <c r="N31" s="14"/>
      <c r="O31" s="14"/>
      <c r="P31" s="14"/>
      <c r="Q31" s="80"/>
      <c r="R31" s="79"/>
      <c r="S31" s="91">
        <v>0</v>
      </c>
      <c r="T31" s="79"/>
    </row>
    <row r="32" spans="2:20" x14ac:dyDescent="0.2">
      <c r="B32" s="15"/>
      <c r="C32" s="77" t="s">
        <v>16</v>
      </c>
      <c r="D32" s="78"/>
      <c r="E32" s="78"/>
      <c r="F32" s="79"/>
      <c r="G32" s="8" t="str">
        <f>IF(SUMPRODUCT(--ISNUMBER(SEARCH('Dropdown Selections'!C$2,C32)))&gt;0,'Dropdown Selections'!A$2,IF(SUMPRODUCT(--ISNUMBER(SEARCH('Dropdown Selections'!C$3,C32)))&gt;0,'Dropdown Selections'!A$3,IF(SUMPRODUCT(--ISNUMBER(SEARCH('Dropdown Selections'!D$4:D$9,C32)))&gt;0,'Dropdown Selections'!A$4,IF(SUMPRODUCT(--ISNUMBER(SEARCH('Dropdown Selections'!D$11:D$13,C32)))&gt;0,'Dropdown Selections'!A$5,IF(SUMPRODUCT(--ISNUMBER(SEARCH('Dropdown Selections'!C$15,C32)))&gt;0,'Dropdown Selections'!A$6,IF(SUMPRODUCT(--ISNUMBER(SEARCH('Dropdown Selections'!D$16:D$19,C32)))&gt;0,'Dropdown Selections'!A$7,IF(SUMPRODUCT(--ISNUMBER(SEARCH('Dropdown Selections'!C$21,C32)))&gt;0,'Dropdown Selections'!A$8,IF(SUMPRODUCT(--ISNUMBER(SEARCH('Dropdown Selections'!D$22:D$25,C32)))&gt;0,'Dropdown Selections'!A$9,IF(C32="331900 - Federal Grant - Other","OTHER",IF(C32="Total","TOTAL OF ALL CATEGORIES",""))))))))))</f>
        <v>TRANSPORTATION</v>
      </c>
      <c r="H32" s="14"/>
      <c r="I32" s="14"/>
      <c r="J32" s="14"/>
      <c r="K32" s="42">
        <v>3533157</v>
      </c>
      <c r="L32" s="14"/>
      <c r="M32" s="14"/>
      <c r="N32" s="14"/>
      <c r="O32" s="14"/>
      <c r="P32" s="14"/>
      <c r="Q32" s="80"/>
      <c r="R32" s="79"/>
      <c r="S32" s="81">
        <v>3533157</v>
      </c>
      <c r="T32" s="79"/>
    </row>
    <row r="33" spans="2:20" x14ac:dyDescent="0.2">
      <c r="B33" s="15"/>
      <c r="C33" s="77" t="s">
        <v>55</v>
      </c>
      <c r="D33" s="78"/>
      <c r="E33" s="78"/>
      <c r="F33" s="79"/>
      <c r="G33" s="8" t="str">
        <f>IF(SUMPRODUCT(--ISNUMBER(SEARCH('Dropdown Selections'!C$2,C33)))&gt;0,'Dropdown Selections'!A$2,IF(SUMPRODUCT(--ISNUMBER(SEARCH('Dropdown Selections'!C$3,C33)))&gt;0,'Dropdown Selections'!A$3,IF(SUMPRODUCT(--ISNUMBER(SEARCH('Dropdown Selections'!D$4:D$9,C33)))&gt;0,'Dropdown Selections'!A$4,IF(SUMPRODUCT(--ISNUMBER(SEARCH('Dropdown Selections'!D$11:D$13,C33)))&gt;0,'Dropdown Selections'!A$5,IF(SUMPRODUCT(--ISNUMBER(SEARCH('Dropdown Selections'!C$15,C33)))&gt;0,'Dropdown Selections'!A$6,IF(SUMPRODUCT(--ISNUMBER(SEARCH('Dropdown Selections'!D$16:D$19,C33)))&gt;0,'Dropdown Selections'!A$7,IF(SUMPRODUCT(--ISNUMBER(SEARCH('Dropdown Selections'!C$21,C33)))&gt;0,'Dropdown Selections'!A$8,IF(SUMPRODUCT(--ISNUMBER(SEARCH('Dropdown Selections'!D$22:D$25,C33)))&gt;0,'Dropdown Selections'!A$9,IF(C33="331900 - Federal Grant - Other","OTHER",IF(C33="Total","TOTAL OF ALL CATEGORIES",""))))))))))</f>
        <v>HEALTH &amp; HUMAN SERVICES</v>
      </c>
      <c r="H33" s="14"/>
      <c r="I33" s="14"/>
      <c r="J33" s="14"/>
      <c r="K33" s="14"/>
      <c r="L33" s="14"/>
      <c r="M33" s="14"/>
      <c r="N33" s="14"/>
      <c r="O33" s="14"/>
      <c r="P33" s="14"/>
      <c r="Q33" s="80"/>
      <c r="R33" s="79"/>
      <c r="S33" s="91">
        <v>0</v>
      </c>
      <c r="T33" s="79"/>
    </row>
    <row r="34" spans="2:20" x14ac:dyDescent="0.2">
      <c r="B34" s="15"/>
      <c r="C34" s="77" t="s">
        <v>18</v>
      </c>
      <c r="D34" s="78"/>
      <c r="E34" s="78"/>
      <c r="F34" s="79"/>
      <c r="G34" s="8" t="str">
        <f>IF(SUMPRODUCT(--ISNUMBER(SEARCH('Dropdown Selections'!C$2,C34)))&gt;0,'Dropdown Selections'!A$2,IF(SUMPRODUCT(--ISNUMBER(SEARCH('Dropdown Selections'!C$3,C34)))&gt;0,'Dropdown Selections'!A$3,IF(SUMPRODUCT(--ISNUMBER(SEARCH('Dropdown Selections'!D$4:D$9,C34)))&gt;0,'Dropdown Selections'!A$4,IF(SUMPRODUCT(--ISNUMBER(SEARCH('Dropdown Selections'!D$11:D$13,C34)))&gt;0,'Dropdown Selections'!A$5,IF(SUMPRODUCT(--ISNUMBER(SEARCH('Dropdown Selections'!C$15,C34)))&gt;0,'Dropdown Selections'!A$6,IF(SUMPRODUCT(--ISNUMBER(SEARCH('Dropdown Selections'!D$16:D$19,C34)))&gt;0,'Dropdown Selections'!A$7,IF(SUMPRODUCT(--ISNUMBER(SEARCH('Dropdown Selections'!C$21,C34)))&gt;0,'Dropdown Selections'!A$8,IF(SUMPRODUCT(--ISNUMBER(SEARCH('Dropdown Selections'!D$22:D$25,C34)))&gt;0,'Dropdown Selections'!A$9,IF(C34="331900 - Federal Grant - Other","OTHER",IF(C34="Total","TOTAL OF ALL CATEGORIES",""))))))))))</f>
        <v>HEALTH &amp; HUMAN SERVICES</v>
      </c>
      <c r="H34" s="14"/>
      <c r="I34" s="42">
        <v>41838</v>
      </c>
      <c r="J34" s="14"/>
      <c r="K34" s="14"/>
      <c r="L34" s="14"/>
      <c r="M34" s="14"/>
      <c r="N34" s="14"/>
      <c r="O34" s="14"/>
      <c r="P34" s="14"/>
      <c r="Q34" s="80"/>
      <c r="R34" s="79"/>
      <c r="S34" s="81">
        <v>41838</v>
      </c>
      <c r="T34" s="79"/>
    </row>
    <row r="35" spans="2:20" x14ac:dyDescent="0.2">
      <c r="B35" s="15"/>
      <c r="C35" s="77" t="s">
        <v>29</v>
      </c>
      <c r="D35" s="78"/>
      <c r="E35" s="78"/>
      <c r="F35" s="79"/>
      <c r="G35" s="8" t="str">
        <f>IF(SUMPRODUCT(--ISNUMBER(SEARCH('Dropdown Selections'!C$2,C35)))&gt;0,'Dropdown Selections'!A$2,IF(SUMPRODUCT(--ISNUMBER(SEARCH('Dropdown Selections'!C$3,C35)))&gt;0,'Dropdown Selections'!A$3,IF(SUMPRODUCT(--ISNUMBER(SEARCH('Dropdown Selections'!D$4:D$9,C35)))&gt;0,'Dropdown Selections'!A$4,IF(SUMPRODUCT(--ISNUMBER(SEARCH('Dropdown Selections'!D$11:D$13,C35)))&gt;0,'Dropdown Selections'!A$5,IF(SUMPRODUCT(--ISNUMBER(SEARCH('Dropdown Selections'!C$15,C35)))&gt;0,'Dropdown Selections'!A$6,IF(SUMPRODUCT(--ISNUMBER(SEARCH('Dropdown Selections'!D$16:D$19,C35)))&gt;0,'Dropdown Selections'!A$7,IF(SUMPRODUCT(--ISNUMBER(SEARCH('Dropdown Selections'!C$21,C35)))&gt;0,'Dropdown Selections'!A$8,IF(SUMPRODUCT(--ISNUMBER(SEARCH('Dropdown Selections'!D$22:D$25,C35)))&gt;0,'Dropdown Selections'!A$9,IF(C35="331900 - Federal Grant - Other","OTHER",IF(C35="Total","TOTAL OF ALL CATEGORIES",""))))))))))</f>
        <v>OTHER</v>
      </c>
      <c r="H35" s="14"/>
      <c r="I35" s="42">
        <v>50716</v>
      </c>
      <c r="J35" s="14"/>
      <c r="K35" s="14"/>
      <c r="L35" s="14"/>
      <c r="M35" s="14"/>
      <c r="N35" s="14"/>
      <c r="O35" s="14"/>
      <c r="P35" s="14"/>
      <c r="Q35" s="80"/>
      <c r="R35" s="79"/>
      <c r="S35" s="81">
        <v>50716</v>
      </c>
      <c r="T35" s="79"/>
    </row>
    <row r="36" spans="2:20" x14ac:dyDescent="0.2">
      <c r="B36" s="13"/>
      <c r="C36" s="70" t="s">
        <v>12</v>
      </c>
      <c r="D36" s="71"/>
      <c r="E36" s="84" t="s">
        <v>12</v>
      </c>
      <c r="F36" s="79"/>
      <c r="G36" s="8" t="str">
        <f>IF(SUMPRODUCT(--ISNUMBER(SEARCH('Dropdown Selections'!C$2,C36)))&gt;0,'Dropdown Selections'!A$2,IF(SUMPRODUCT(--ISNUMBER(SEARCH('Dropdown Selections'!C$3,C36)))&gt;0,'Dropdown Selections'!A$3,IF(SUMPRODUCT(--ISNUMBER(SEARCH('Dropdown Selections'!D$4:D$9,C36)))&gt;0,'Dropdown Selections'!A$4,IF(SUMPRODUCT(--ISNUMBER(SEARCH('Dropdown Selections'!D$11:D$13,C36)))&gt;0,'Dropdown Selections'!A$5,IF(SUMPRODUCT(--ISNUMBER(SEARCH('Dropdown Selections'!C$15,C36)))&gt;0,'Dropdown Selections'!A$6,IF(SUMPRODUCT(--ISNUMBER(SEARCH('Dropdown Selections'!D$16:D$19,C36)))&gt;0,'Dropdown Selections'!A$7,IF(SUMPRODUCT(--ISNUMBER(SEARCH('Dropdown Selections'!C$21,C36)))&gt;0,'Dropdown Selections'!A$8,IF(SUMPRODUCT(--ISNUMBER(SEARCH('Dropdown Selections'!D$22:D$25,C36)))&gt;0,'Dropdown Selections'!A$9,IF(C36="331900 - Federal Grant - Other","OTHER",IF(C36="Total","TOTAL OF ALL CATEGORIES",""))))))))))</f>
        <v>TOTAL OF ALL CATEGORIES</v>
      </c>
      <c r="H36" s="43">
        <v>55611</v>
      </c>
      <c r="I36" s="43">
        <v>162736</v>
      </c>
      <c r="J36" s="12"/>
      <c r="K36" s="43">
        <v>3533157</v>
      </c>
      <c r="L36" s="12"/>
      <c r="M36" s="12"/>
      <c r="N36" s="12"/>
      <c r="O36" s="12"/>
      <c r="P36" s="12"/>
      <c r="Q36" s="85"/>
      <c r="R36" s="79"/>
      <c r="S36" s="86">
        <v>3751504</v>
      </c>
      <c r="T36" s="79"/>
    </row>
    <row r="37" spans="2:20" x14ac:dyDescent="0.2">
      <c r="B37" s="89" t="s">
        <v>59</v>
      </c>
      <c r="C37" s="78"/>
      <c r="D37" s="78"/>
      <c r="E37" s="78"/>
      <c r="F37" s="78"/>
      <c r="G37" s="78"/>
      <c r="H37" s="78"/>
      <c r="I37" s="78"/>
      <c r="J37" s="79"/>
      <c r="K37" s="17"/>
      <c r="L37" s="17"/>
      <c r="M37" s="17"/>
      <c r="N37" s="17"/>
      <c r="O37" s="17"/>
      <c r="P37" s="17"/>
      <c r="Q37" s="90"/>
      <c r="R37" s="79"/>
      <c r="S37" s="90"/>
      <c r="T37" s="79"/>
    </row>
    <row r="38" spans="2:20" ht="18" x14ac:dyDescent="0.2">
      <c r="B38" s="87" t="s">
        <v>2</v>
      </c>
      <c r="C38" s="83"/>
      <c r="D38" s="83"/>
      <c r="E38" s="83"/>
      <c r="F38" s="83"/>
      <c r="H38" s="16" t="s">
        <v>3</v>
      </c>
      <c r="I38" s="9" t="s">
        <v>194</v>
      </c>
      <c r="J38" s="16" t="s">
        <v>4</v>
      </c>
      <c r="K38" s="16" t="s">
        <v>5</v>
      </c>
      <c r="L38" s="16" t="s">
        <v>6</v>
      </c>
      <c r="M38" s="16" t="s">
        <v>7</v>
      </c>
      <c r="N38" s="16" t="s">
        <v>8</v>
      </c>
      <c r="O38" s="16" t="s">
        <v>9</v>
      </c>
      <c r="P38" s="16" t="s">
        <v>10</v>
      </c>
      <c r="Q38" s="88" t="s">
        <v>11</v>
      </c>
      <c r="R38" s="79"/>
      <c r="S38" s="88" t="s">
        <v>198</v>
      </c>
      <c r="T38" s="79"/>
    </row>
    <row r="39" spans="2:20" x14ac:dyDescent="0.2">
      <c r="B39" s="15"/>
      <c r="C39" s="77" t="s">
        <v>13</v>
      </c>
      <c r="D39" s="78"/>
      <c r="E39" s="78"/>
      <c r="F39" s="79"/>
      <c r="G39" s="8" t="str">
        <f>IF(SUMPRODUCT(--ISNUMBER(SEARCH('Dropdown Selections'!C$2,C39)))&gt;0,'Dropdown Selections'!A$2,IF(SUMPRODUCT(--ISNUMBER(SEARCH('Dropdown Selections'!C$3,C39)))&gt;0,'Dropdown Selections'!A$3,IF(SUMPRODUCT(--ISNUMBER(SEARCH('Dropdown Selections'!D$4:D$9,C39)))&gt;0,'Dropdown Selections'!A$4,IF(SUMPRODUCT(--ISNUMBER(SEARCH('Dropdown Selections'!D$11:D$13,C39)))&gt;0,'Dropdown Selections'!A$5,IF(SUMPRODUCT(--ISNUMBER(SEARCH('Dropdown Selections'!C$15,C39)))&gt;0,'Dropdown Selections'!A$6,IF(SUMPRODUCT(--ISNUMBER(SEARCH('Dropdown Selections'!D$16:D$19,C39)))&gt;0,'Dropdown Selections'!A$7,IF(SUMPRODUCT(--ISNUMBER(SEARCH('Dropdown Selections'!C$21,C39)))&gt;0,'Dropdown Selections'!A$8,IF(SUMPRODUCT(--ISNUMBER(SEARCH('Dropdown Selections'!D$22:D$25,C39)))&gt;0,'Dropdown Selections'!A$9,IF(C39="331900 - Federal Grant - Other","OTHER",IF(C39="Total","TOTAL OF ALL CATEGORIES",""))))))))))</f>
        <v>GENERAL GOVERNMENT</v>
      </c>
      <c r="H39" s="42">
        <v>33000</v>
      </c>
      <c r="I39" s="14"/>
      <c r="J39" s="14"/>
      <c r="K39" s="14"/>
      <c r="L39" s="14"/>
      <c r="M39" s="14"/>
      <c r="N39" s="14"/>
      <c r="O39" s="14"/>
      <c r="P39" s="14"/>
      <c r="Q39" s="80"/>
      <c r="R39" s="79"/>
      <c r="S39" s="81">
        <v>33000</v>
      </c>
      <c r="T39" s="79"/>
    </row>
    <row r="40" spans="2:20" x14ac:dyDescent="0.2">
      <c r="B40" s="15"/>
      <c r="C40" s="77" t="s">
        <v>14</v>
      </c>
      <c r="D40" s="78"/>
      <c r="E40" s="78"/>
      <c r="F40" s="79"/>
      <c r="G40" s="8" t="str">
        <f>IF(SUMPRODUCT(--ISNUMBER(SEARCH('Dropdown Selections'!C$2,C40)))&gt;0,'Dropdown Selections'!A$2,IF(SUMPRODUCT(--ISNUMBER(SEARCH('Dropdown Selections'!C$3,C40)))&gt;0,'Dropdown Selections'!A$3,IF(SUMPRODUCT(--ISNUMBER(SEARCH('Dropdown Selections'!D$4:D$9,C40)))&gt;0,'Dropdown Selections'!A$4,IF(SUMPRODUCT(--ISNUMBER(SEARCH('Dropdown Selections'!D$11:D$13,C40)))&gt;0,'Dropdown Selections'!A$5,IF(SUMPRODUCT(--ISNUMBER(SEARCH('Dropdown Selections'!C$15,C40)))&gt;0,'Dropdown Selections'!A$6,IF(SUMPRODUCT(--ISNUMBER(SEARCH('Dropdown Selections'!D$16:D$19,C40)))&gt;0,'Dropdown Selections'!A$7,IF(SUMPRODUCT(--ISNUMBER(SEARCH('Dropdown Selections'!C$21,C40)))&gt;0,'Dropdown Selections'!A$8,IF(SUMPRODUCT(--ISNUMBER(SEARCH('Dropdown Selections'!D$22:D$25,C40)))&gt;0,'Dropdown Selections'!A$9,IF(C40="331900 - Federal Grant - Other","OTHER",IF(C40="Total","TOTAL OF ALL CATEGORIES",""))))))))))</f>
        <v>PUBLIC SAFETY</v>
      </c>
      <c r="H40" s="42">
        <v>105000</v>
      </c>
      <c r="I40" s="42">
        <v>436000</v>
      </c>
      <c r="J40" s="14"/>
      <c r="K40" s="14"/>
      <c r="L40" s="14"/>
      <c r="M40" s="14"/>
      <c r="N40" s="14"/>
      <c r="O40" s="14"/>
      <c r="P40" s="14"/>
      <c r="Q40" s="80"/>
      <c r="R40" s="79"/>
      <c r="S40" s="81">
        <v>541000</v>
      </c>
      <c r="T40" s="79"/>
    </row>
    <row r="41" spans="2:20" x14ac:dyDescent="0.2">
      <c r="B41" s="15"/>
      <c r="C41" s="77" t="s">
        <v>15</v>
      </c>
      <c r="D41" s="78"/>
      <c r="E41" s="78"/>
      <c r="F41" s="79"/>
      <c r="G41" s="8" t="str">
        <f>IF(SUMPRODUCT(--ISNUMBER(SEARCH('Dropdown Selections'!C$2,C41)))&gt;0,'Dropdown Selections'!A$2,IF(SUMPRODUCT(--ISNUMBER(SEARCH('Dropdown Selections'!C$3,C41)))&gt;0,'Dropdown Selections'!A$3,IF(SUMPRODUCT(--ISNUMBER(SEARCH('Dropdown Selections'!D$4:D$9,C41)))&gt;0,'Dropdown Selections'!A$4,IF(SUMPRODUCT(--ISNUMBER(SEARCH('Dropdown Selections'!D$11:D$13,C41)))&gt;0,'Dropdown Selections'!A$5,IF(SUMPRODUCT(--ISNUMBER(SEARCH('Dropdown Selections'!C$15,C41)))&gt;0,'Dropdown Selections'!A$6,IF(SUMPRODUCT(--ISNUMBER(SEARCH('Dropdown Selections'!D$16:D$19,C41)))&gt;0,'Dropdown Selections'!A$7,IF(SUMPRODUCT(--ISNUMBER(SEARCH('Dropdown Selections'!C$21,C41)))&gt;0,'Dropdown Selections'!A$8,IF(SUMPRODUCT(--ISNUMBER(SEARCH('Dropdown Selections'!D$22:D$25,C41)))&gt;0,'Dropdown Selections'!A$9,IF(C41="331900 - Federal Grant - Other","OTHER",IF(C41="Total","TOTAL OF ALL CATEGORIES",""))))))))))</f>
        <v>PHYSICAL ENVIRONMENT</v>
      </c>
      <c r="H41" s="14"/>
      <c r="I41" s="42">
        <v>18000</v>
      </c>
      <c r="J41" s="14"/>
      <c r="K41" s="42">
        <v>132000</v>
      </c>
      <c r="L41" s="14"/>
      <c r="M41" s="14"/>
      <c r="N41" s="14"/>
      <c r="O41" s="14"/>
      <c r="P41" s="14"/>
      <c r="Q41" s="80"/>
      <c r="R41" s="79"/>
      <c r="S41" s="81">
        <v>150000</v>
      </c>
      <c r="T41" s="79"/>
    </row>
    <row r="42" spans="2:20" x14ac:dyDescent="0.2">
      <c r="B42" s="15"/>
      <c r="C42" s="77" t="s">
        <v>28</v>
      </c>
      <c r="D42" s="78"/>
      <c r="E42" s="78"/>
      <c r="F42" s="79"/>
      <c r="G42" s="8" t="str">
        <f>IF(SUMPRODUCT(--ISNUMBER(SEARCH('Dropdown Selections'!C$2,C42)))&gt;0,'Dropdown Selections'!A$2,IF(SUMPRODUCT(--ISNUMBER(SEARCH('Dropdown Selections'!C$3,C42)))&gt;0,'Dropdown Selections'!A$3,IF(SUMPRODUCT(--ISNUMBER(SEARCH('Dropdown Selections'!D$4:D$9,C42)))&gt;0,'Dropdown Selections'!A$4,IF(SUMPRODUCT(--ISNUMBER(SEARCH('Dropdown Selections'!D$11:D$13,C42)))&gt;0,'Dropdown Selections'!A$5,IF(SUMPRODUCT(--ISNUMBER(SEARCH('Dropdown Selections'!C$15,C42)))&gt;0,'Dropdown Selections'!A$6,IF(SUMPRODUCT(--ISNUMBER(SEARCH('Dropdown Selections'!D$16:D$19,C42)))&gt;0,'Dropdown Selections'!A$7,IF(SUMPRODUCT(--ISNUMBER(SEARCH('Dropdown Selections'!C$21,C42)))&gt;0,'Dropdown Selections'!A$8,IF(SUMPRODUCT(--ISNUMBER(SEARCH('Dropdown Selections'!D$22:D$25,C42)))&gt;0,'Dropdown Selections'!A$9,IF(C42="331900 - Federal Grant - Other","OTHER",IF(C42="Total","TOTAL OF ALL CATEGORIES",""))))))))))</f>
        <v>TRANSPORTATION</v>
      </c>
      <c r="H42" s="14"/>
      <c r="I42" s="42">
        <v>997000</v>
      </c>
      <c r="J42" s="14"/>
      <c r="K42" s="14"/>
      <c r="L42" s="14"/>
      <c r="M42" s="42">
        <v>14068000</v>
      </c>
      <c r="N42" s="14"/>
      <c r="O42" s="14"/>
      <c r="P42" s="14"/>
      <c r="Q42" s="80"/>
      <c r="R42" s="79"/>
      <c r="S42" s="81">
        <v>15065000</v>
      </c>
      <c r="T42" s="79"/>
    </row>
    <row r="43" spans="2:20" x14ac:dyDescent="0.2">
      <c r="B43" s="15"/>
      <c r="C43" s="77" t="s">
        <v>16</v>
      </c>
      <c r="D43" s="78"/>
      <c r="E43" s="78"/>
      <c r="F43" s="79"/>
      <c r="G43" s="8" t="str">
        <f>IF(SUMPRODUCT(--ISNUMBER(SEARCH('Dropdown Selections'!C$2,C43)))&gt;0,'Dropdown Selections'!A$2,IF(SUMPRODUCT(--ISNUMBER(SEARCH('Dropdown Selections'!C$3,C43)))&gt;0,'Dropdown Selections'!A$3,IF(SUMPRODUCT(--ISNUMBER(SEARCH('Dropdown Selections'!D$4:D$9,C43)))&gt;0,'Dropdown Selections'!A$4,IF(SUMPRODUCT(--ISNUMBER(SEARCH('Dropdown Selections'!D$11:D$13,C43)))&gt;0,'Dropdown Selections'!A$5,IF(SUMPRODUCT(--ISNUMBER(SEARCH('Dropdown Selections'!C$15,C43)))&gt;0,'Dropdown Selections'!A$6,IF(SUMPRODUCT(--ISNUMBER(SEARCH('Dropdown Selections'!D$16:D$19,C43)))&gt;0,'Dropdown Selections'!A$7,IF(SUMPRODUCT(--ISNUMBER(SEARCH('Dropdown Selections'!C$21,C43)))&gt;0,'Dropdown Selections'!A$8,IF(SUMPRODUCT(--ISNUMBER(SEARCH('Dropdown Selections'!D$22:D$25,C43)))&gt;0,'Dropdown Selections'!A$9,IF(C43="331900 - Federal Grant - Other","OTHER",IF(C43="Total","TOTAL OF ALL CATEGORIES",""))))))))))</f>
        <v>TRANSPORTATION</v>
      </c>
      <c r="H43" s="14"/>
      <c r="I43" s="42">
        <v>172000</v>
      </c>
      <c r="J43" s="14"/>
      <c r="K43" s="42">
        <v>620000</v>
      </c>
      <c r="L43" s="14"/>
      <c r="M43" s="42">
        <v>879000</v>
      </c>
      <c r="N43" s="14"/>
      <c r="O43" s="14"/>
      <c r="P43" s="14"/>
      <c r="Q43" s="80"/>
      <c r="R43" s="79"/>
      <c r="S43" s="81">
        <v>1671000</v>
      </c>
      <c r="T43" s="79"/>
    </row>
    <row r="44" spans="2:20" x14ac:dyDescent="0.2">
      <c r="B44" s="15"/>
      <c r="C44" s="77" t="s">
        <v>17</v>
      </c>
      <c r="D44" s="78"/>
      <c r="E44" s="78"/>
      <c r="F44" s="79"/>
      <c r="G44" s="8" t="str">
        <f>IF(SUMPRODUCT(--ISNUMBER(SEARCH('Dropdown Selections'!C$2,C44)))&gt;0,'Dropdown Selections'!A$2,IF(SUMPRODUCT(--ISNUMBER(SEARCH('Dropdown Selections'!C$3,C44)))&gt;0,'Dropdown Selections'!A$3,IF(SUMPRODUCT(--ISNUMBER(SEARCH('Dropdown Selections'!D$4:D$9,C44)))&gt;0,'Dropdown Selections'!A$4,IF(SUMPRODUCT(--ISNUMBER(SEARCH('Dropdown Selections'!D$11:D$13,C44)))&gt;0,'Dropdown Selections'!A$5,IF(SUMPRODUCT(--ISNUMBER(SEARCH('Dropdown Selections'!C$15,C44)))&gt;0,'Dropdown Selections'!A$6,IF(SUMPRODUCT(--ISNUMBER(SEARCH('Dropdown Selections'!D$16:D$19,C44)))&gt;0,'Dropdown Selections'!A$7,IF(SUMPRODUCT(--ISNUMBER(SEARCH('Dropdown Selections'!C$21,C44)))&gt;0,'Dropdown Selections'!A$8,IF(SUMPRODUCT(--ISNUMBER(SEARCH('Dropdown Selections'!D$22:D$25,C44)))&gt;0,'Dropdown Selections'!A$9,IF(C44="331900 - Federal Grant - Other","OTHER",IF(C44="Total","TOTAL OF ALL CATEGORIES",""))))))))))</f>
        <v>ECONOMIC ENVIRONMENT</v>
      </c>
      <c r="H44" s="14"/>
      <c r="I44" s="42">
        <v>943000</v>
      </c>
      <c r="J44" s="14"/>
      <c r="K44" s="42">
        <v>-103000</v>
      </c>
      <c r="L44" s="14"/>
      <c r="M44" s="14"/>
      <c r="N44" s="14"/>
      <c r="O44" s="14"/>
      <c r="P44" s="14"/>
      <c r="Q44" s="80"/>
      <c r="R44" s="79"/>
      <c r="S44" s="81">
        <v>840000</v>
      </c>
      <c r="T44" s="79"/>
    </row>
    <row r="45" spans="2:20" x14ac:dyDescent="0.2">
      <c r="B45" s="15"/>
      <c r="C45" s="77" t="s">
        <v>32</v>
      </c>
      <c r="D45" s="78"/>
      <c r="E45" s="78"/>
      <c r="F45" s="79"/>
      <c r="G45" s="8" t="str">
        <f>IF(SUMPRODUCT(--ISNUMBER(SEARCH('Dropdown Selections'!C$2,C45)))&gt;0,'Dropdown Selections'!A$2,IF(SUMPRODUCT(--ISNUMBER(SEARCH('Dropdown Selections'!C$3,C45)))&gt;0,'Dropdown Selections'!A$3,IF(SUMPRODUCT(--ISNUMBER(SEARCH('Dropdown Selections'!D$4:D$9,C45)))&gt;0,'Dropdown Selections'!A$4,IF(SUMPRODUCT(--ISNUMBER(SEARCH('Dropdown Selections'!D$11:D$13,C45)))&gt;0,'Dropdown Selections'!A$5,IF(SUMPRODUCT(--ISNUMBER(SEARCH('Dropdown Selections'!C$15,C45)))&gt;0,'Dropdown Selections'!A$6,IF(SUMPRODUCT(--ISNUMBER(SEARCH('Dropdown Selections'!D$16:D$19,C45)))&gt;0,'Dropdown Selections'!A$7,IF(SUMPRODUCT(--ISNUMBER(SEARCH('Dropdown Selections'!C$21,C45)))&gt;0,'Dropdown Selections'!A$8,IF(SUMPRODUCT(--ISNUMBER(SEARCH('Dropdown Selections'!D$22:D$25,C45)))&gt;0,'Dropdown Selections'!A$9,IF(C45="331900 - Federal Grant - Other","OTHER",IF(C45="Total","TOTAL OF ALL CATEGORIES",""))))))))))</f>
        <v>HEALTH &amp; HUMAN SERVICES</v>
      </c>
      <c r="H45" s="14"/>
      <c r="I45" s="42">
        <v>78000</v>
      </c>
      <c r="J45" s="14"/>
      <c r="K45" s="14"/>
      <c r="L45" s="14"/>
      <c r="M45" s="14"/>
      <c r="N45" s="14"/>
      <c r="O45" s="14"/>
      <c r="P45" s="14"/>
      <c r="Q45" s="80"/>
      <c r="R45" s="79"/>
      <c r="S45" s="81">
        <v>78000</v>
      </c>
      <c r="T45" s="79"/>
    </row>
    <row r="46" spans="2:20" x14ac:dyDescent="0.2">
      <c r="B46" s="15"/>
      <c r="C46" s="77" t="s">
        <v>18</v>
      </c>
      <c r="D46" s="78"/>
      <c r="E46" s="78"/>
      <c r="F46" s="79"/>
      <c r="G46" s="8" t="str">
        <f>IF(SUMPRODUCT(--ISNUMBER(SEARCH('Dropdown Selections'!C$2,C46)))&gt;0,'Dropdown Selections'!A$2,IF(SUMPRODUCT(--ISNUMBER(SEARCH('Dropdown Selections'!C$3,C46)))&gt;0,'Dropdown Selections'!A$3,IF(SUMPRODUCT(--ISNUMBER(SEARCH('Dropdown Selections'!D$4:D$9,C46)))&gt;0,'Dropdown Selections'!A$4,IF(SUMPRODUCT(--ISNUMBER(SEARCH('Dropdown Selections'!D$11:D$13,C46)))&gt;0,'Dropdown Selections'!A$5,IF(SUMPRODUCT(--ISNUMBER(SEARCH('Dropdown Selections'!C$15,C46)))&gt;0,'Dropdown Selections'!A$6,IF(SUMPRODUCT(--ISNUMBER(SEARCH('Dropdown Selections'!D$16:D$19,C46)))&gt;0,'Dropdown Selections'!A$7,IF(SUMPRODUCT(--ISNUMBER(SEARCH('Dropdown Selections'!C$21,C46)))&gt;0,'Dropdown Selections'!A$8,IF(SUMPRODUCT(--ISNUMBER(SEARCH('Dropdown Selections'!D$22:D$25,C46)))&gt;0,'Dropdown Selections'!A$9,IF(C46="331900 - Federal Grant - Other","OTHER",IF(C46="Total","TOTAL OF ALL CATEGORIES",""))))))))))</f>
        <v>HEALTH &amp; HUMAN SERVICES</v>
      </c>
      <c r="H46" s="14"/>
      <c r="I46" s="42">
        <v>152000</v>
      </c>
      <c r="J46" s="14"/>
      <c r="K46" s="14"/>
      <c r="L46" s="14"/>
      <c r="M46" s="14"/>
      <c r="N46" s="14"/>
      <c r="O46" s="14"/>
      <c r="P46" s="14"/>
      <c r="Q46" s="80"/>
      <c r="R46" s="79"/>
      <c r="S46" s="81">
        <v>152000</v>
      </c>
      <c r="T46" s="79"/>
    </row>
    <row r="47" spans="2:20" x14ac:dyDescent="0.2">
      <c r="B47" s="15"/>
      <c r="C47" s="77" t="s">
        <v>22</v>
      </c>
      <c r="D47" s="78"/>
      <c r="E47" s="78"/>
      <c r="F47" s="79"/>
      <c r="G47" s="8" t="str">
        <f>IF(SUMPRODUCT(--ISNUMBER(SEARCH('Dropdown Selections'!C$2,C47)))&gt;0,'Dropdown Selections'!A$2,IF(SUMPRODUCT(--ISNUMBER(SEARCH('Dropdown Selections'!C$3,C47)))&gt;0,'Dropdown Selections'!A$3,IF(SUMPRODUCT(--ISNUMBER(SEARCH('Dropdown Selections'!D$4:D$9,C47)))&gt;0,'Dropdown Selections'!A$4,IF(SUMPRODUCT(--ISNUMBER(SEARCH('Dropdown Selections'!D$11:D$13,C47)))&gt;0,'Dropdown Selections'!A$5,IF(SUMPRODUCT(--ISNUMBER(SEARCH('Dropdown Selections'!C$15,C47)))&gt;0,'Dropdown Selections'!A$6,IF(SUMPRODUCT(--ISNUMBER(SEARCH('Dropdown Selections'!D$16:D$19,C47)))&gt;0,'Dropdown Selections'!A$7,IF(SUMPRODUCT(--ISNUMBER(SEARCH('Dropdown Selections'!C$21,C47)))&gt;0,'Dropdown Selections'!A$8,IF(SUMPRODUCT(--ISNUMBER(SEARCH('Dropdown Selections'!D$22:D$25,C47)))&gt;0,'Dropdown Selections'!A$9,IF(C47="331900 - Federal Grant - Other","OTHER",IF(C47="Total","TOTAL OF ALL CATEGORIES",""))))))))))</f>
        <v>CULTURE/RECREATION</v>
      </c>
      <c r="H47" s="14"/>
      <c r="I47" s="42">
        <v>89000</v>
      </c>
      <c r="J47" s="14"/>
      <c r="K47" s="42">
        <v>200000</v>
      </c>
      <c r="L47" s="14"/>
      <c r="M47" s="14"/>
      <c r="N47" s="14"/>
      <c r="O47" s="14"/>
      <c r="P47" s="14"/>
      <c r="Q47" s="80"/>
      <c r="R47" s="79"/>
      <c r="S47" s="81">
        <v>289000</v>
      </c>
      <c r="T47" s="79"/>
    </row>
    <row r="48" spans="2:20" ht="12.75" customHeight="1" x14ac:dyDescent="0.2">
      <c r="B48" s="13"/>
      <c r="C48" s="70" t="s">
        <v>12</v>
      </c>
      <c r="D48" s="71"/>
      <c r="E48" s="84" t="s">
        <v>12</v>
      </c>
      <c r="F48" s="79"/>
      <c r="G48" s="8" t="str">
        <f>IF(SUMPRODUCT(--ISNUMBER(SEARCH('Dropdown Selections'!C$2,C48)))&gt;0,'Dropdown Selections'!A$2,IF(SUMPRODUCT(--ISNUMBER(SEARCH('Dropdown Selections'!C$3,C48)))&gt;0,'Dropdown Selections'!A$3,IF(SUMPRODUCT(--ISNUMBER(SEARCH('Dropdown Selections'!D$4:D$9,C48)))&gt;0,'Dropdown Selections'!A$4,IF(SUMPRODUCT(--ISNUMBER(SEARCH('Dropdown Selections'!D$11:D$13,C48)))&gt;0,'Dropdown Selections'!A$5,IF(SUMPRODUCT(--ISNUMBER(SEARCH('Dropdown Selections'!C$15,C48)))&gt;0,'Dropdown Selections'!A$6,IF(SUMPRODUCT(--ISNUMBER(SEARCH('Dropdown Selections'!D$16:D$19,C48)))&gt;0,'Dropdown Selections'!A$7,IF(SUMPRODUCT(--ISNUMBER(SEARCH('Dropdown Selections'!C$21,C48)))&gt;0,'Dropdown Selections'!A$8,IF(SUMPRODUCT(--ISNUMBER(SEARCH('Dropdown Selections'!D$22:D$25,C48)))&gt;0,'Dropdown Selections'!A$9,IF(C48="331900 - Federal Grant - Other","OTHER",IF(C48="Total","TOTAL OF ALL CATEGORIES",""))))))))))</f>
        <v>TOTAL OF ALL CATEGORIES</v>
      </c>
      <c r="H48" s="43">
        <v>138000</v>
      </c>
      <c r="I48" s="43">
        <v>2885000</v>
      </c>
      <c r="J48" s="12"/>
      <c r="K48" s="43">
        <v>849000</v>
      </c>
      <c r="L48" s="12"/>
      <c r="M48" s="43">
        <v>14947000</v>
      </c>
      <c r="N48" s="12"/>
      <c r="O48" s="12"/>
      <c r="P48" s="12"/>
      <c r="Q48" s="85"/>
      <c r="R48" s="79"/>
      <c r="S48" s="86">
        <v>18819000</v>
      </c>
      <c r="T48" s="79"/>
    </row>
    <row r="49" spans="6:17" ht="18" customHeight="1" x14ac:dyDescent="0.2">
      <c r="F49" s="82"/>
      <c r="G49" s="82"/>
      <c r="H49" s="83"/>
      <c r="I49" s="83"/>
      <c r="J49" s="83"/>
      <c r="K49" s="83"/>
      <c r="L49" s="83"/>
      <c r="M49" s="83"/>
      <c r="N49" s="83"/>
      <c r="O49" s="83"/>
      <c r="P49" s="83"/>
      <c r="Q49" s="83"/>
    </row>
  </sheetData>
  <mergeCells count="143">
    <mergeCell ref="D2:S2"/>
    <mergeCell ref="B4:D4"/>
    <mergeCell ref="E4:F4"/>
    <mergeCell ref="Q4:R4"/>
    <mergeCell ref="S4:T4"/>
    <mergeCell ref="B5:J5"/>
    <mergeCell ref="Q5:R5"/>
    <mergeCell ref="S5:T5"/>
    <mergeCell ref="B6:F6"/>
    <mergeCell ref="Q6:R6"/>
    <mergeCell ref="S6:T6"/>
    <mergeCell ref="C7:F7"/>
    <mergeCell ref="Q7:R7"/>
    <mergeCell ref="S7:T7"/>
    <mergeCell ref="C8:F8"/>
    <mergeCell ref="Q8:R8"/>
    <mergeCell ref="S8:T8"/>
    <mergeCell ref="C9:F9"/>
    <mergeCell ref="Q9:R9"/>
    <mergeCell ref="S9:T9"/>
    <mergeCell ref="C10:F10"/>
    <mergeCell ref="Q10:R10"/>
    <mergeCell ref="S10:T10"/>
    <mergeCell ref="C11:F11"/>
    <mergeCell ref="Q11:R11"/>
    <mergeCell ref="S11:T11"/>
    <mergeCell ref="C12:D12"/>
    <mergeCell ref="E12:F12"/>
    <mergeCell ref="Q12:R12"/>
    <mergeCell ref="S12:T12"/>
    <mergeCell ref="B13:J13"/>
    <mergeCell ref="Q13:R13"/>
    <mergeCell ref="S13:T13"/>
    <mergeCell ref="B14:F14"/>
    <mergeCell ref="Q14:R14"/>
    <mergeCell ref="S14:T14"/>
    <mergeCell ref="C15:F15"/>
    <mergeCell ref="Q15:R15"/>
    <mergeCell ref="S15:T15"/>
    <mergeCell ref="C16:F16"/>
    <mergeCell ref="Q16:R16"/>
    <mergeCell ref="S16:T16"/>
    <mergeCell ref="C17:F17"/>
    <mergeCell ref="Q17:R17"/>
    <mergeCell ref="S17:T17"/>
    <mergeCell ref="C18:F18"/>
    <mergeCell ref="Q18:R18"/>
    <mergeCell ref="S18:T18"/>
    <mergeCell ref="C19:D19"/>
    <mergeCell ref="E19:F19"/>
    <mergeCell ref="Q19:R19"/>
    <mergeCell ref="S19:T19"/>
    <mergeCell ref="B20:J20"/>
    <mergeCell ref="Q20:R20"/>
    <mergeCell ref="S20:T20"/>
    <mergeCell ref="B21:F21"/>
    <mergeCell ref="Q21:R21"/>
    <mergeCell ref="S21:T21"/>
    <mergeCell ref="C22:F22"/>
    <mergeCell ref="Q22:R22"/>
    <mergeCell ref="S22:T22"/>
    <mergeCell ref="C23:F23"/>
    <mergeCell ref="Q23:R23"/>
    <mergeCell ref="S23:T23"/>
    <mergeCell ref="C24:D24"/>
    <mergeCell ref="E24:F24"/>
    <mergeCell ref="Q24:R24"/>
    <mergeCell ref="S24:T24"/>
    <mergeCell ref="B25:J25"/>
    <mergeCell ref="Q25:R25"/>
    <mergeCell ref="S25:T25"/>
    <mergeCell ref="B26:F26"/>
    <mergeCell ref="Q26:R26"/>
    <mergeCell ref="S26:T26"/>
    <mergeCell ref="C27:F27"/>
    <mergeCell ref="Q27:R27"/>
    <mergeCell ref="S27:T27"/>
    <mergeCell ref="C28:F28"/>
    <mergeCell ref="Q28:R28"/>
    <mergeCell ref="S28:T28"/>
    <mergeCell ref="C29:F29"/>
    <mergeCell ref="Q29:R29"/>
    <mergeCell ref="S29:T29"/>
    <mergeCell ref="C30:F30"/>
    <mergeCell ref="Q30:R30"/>
    <mergeCell ref="S30:T30"/>
    <mergeCell ref="C31:F31"/>
    <mergeCell ref="Q31:R31"/>
    <mergeCell ref="S31:T31"/>
    <mergeCell ref="C32:F32"/>
    <mergeCell ref="Q32:R32"/>
    <mergeCell ref="S32:T32"/>
    <mergeCell ref="C33:F33"/>
    <mergeCell ref="Q33:R33"/>
    <mergeCell ref="S33:T33"/>
    <mergeCell ref="C34:F34"/>
    <mergeCell ref="Q34:R34"/>
    <mergeCell ref="S34:T34"/>
    <mergeCell ref="C35:F35"/>
    <mergeCell ref="Q35:R35"/>
    <mergeCell ref="S35:T35"/>
    <mergeCell ref="C36:D36"/>
    <mergeCell ref="E36:F36"/>
    <mergeCell ref="Q36:R36"/>
    <mergeCell ref="S36:T36"/>
    <mergeCell ref="B37:J37"/>
    <mergeCell ref="Q37:R37"/>
    <mergeCell ref="S37:T37"/>
    <mergeCell ref="B38:F38"/>
    <mergeCell ref="Q38:R38"/>
    <mergeCell ref="S38:T38"/>
    <mergeCell ref="C39:F39"/>
    <mergeCell ref="Q39:R39"/>
    <mergeCell ref="S39:T39"/>
    <mergeCell ref="C40:F40"/>
    <mergeCell ref="Q40:R40"/>
    <mergeCell ref="S40:T40"/>
    <mergeCell ref="C41:F41"/>
    <mergeCell ref="Q41:R41"/>
    <mergeCell ref="S41:T41"/>
    <mergeCell ref="C42:F42"/>
    <mergeCell ref="Q42:R42"/>
    <mergeCell ref="S42:T42"/>
    <mergeCell ref="C43:F43"/>
    <mergeCell ref="Q43:R43"/>
    <mergeCell ref="S43:T43"/>
    <mergeCell ref="S47:T47"/>
    <mergeCell ref="C44:F44"/>
    <mergeCell ref="Q44:R44"/>
    <mergeCell ref="S44:T44"/>
    <mergeCell ref="C45:F45"/>
    <mergeCell ref="Q45:R45"/>
    <mergeCell ref="S45:T45"/>
    <mergeCell ref="C48:D48"/>
    <mergeCell ref="E48:F48"/>
    <mergeCell ref="Q48:R48"/>
    <mergeCell ref="S48:T48"/>
    <mergeCell ref="F49:Q49"/>
    <mergeCell ref="C46:F46"/>
    <mergeCell ref="Q46:R46"/>
    <mergeCell ref="S46:T46"/>
    <mergeCell ref="C47:F47"/>
    <mergeCell ref="Q47:R47"/>
  </mergeCells>
  <pageMargins left="1E-3" right="1E-3" top="0.25" bottom="0.67582992125984265" header="0.25" footer="0.25"/>
  <pageSetup orientation="landscape" horizontalDpi="0" verticalDpi="0"/>
  <headerFooter alignWithMargins="0">
    <oddFooter xml:space="preserve">&amp;L&amp;"Arial"&amp;7 Monday, February 12, 2018 &amp;C&amp;R&amp;"Arial"&amp;7Page &amp;P of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0"/>
  <sheetViews>
    <sheetView showGridLines="0" topLeftCell="A28" workbookViewId="0">
      <selection activeCell="I52" sqref="I52"/>
    </sheetView>
  </sheetViews>
  <sheetFormatPr defaultRowHeight="12.75" x14ac:dyDescent="0.2"/>
  <cols>
    <col min="1" max="1" width="1" style="10" customWidth="1"/>
    <col min="2" max="2" width="3" style="10" customWidth="1"/>
    <col min="3" max="3" width="1" style="10" customWidth="1"/>
    <col min="4" max="4" width="10.5703125" style="10" customWidth="1"/>
    <col min="5" max="5" width="1.28515625" style="10" customWidth="1"/>
    <col min="6" max="6" width="24.28515625" style="10" customWidth="1"/>
    <col min="7" max="7" width="27.85546875" style="11" bestFit="1" customWidth="1"/>
    <col min="8" max="16" width="9.5703125" style="10" customWidth="1"/>
    <col min="17" max="17" width="3.7109375" style="10" customWidth="1"/>
    <col min="18" max="18" width="5.7109375" style="10" customWidth="1"/>
    <col min="19" max="19" width="7.42578125" style="10" customWidth="1"/>
    <col min="20" max="20" width="2" style="10" customWidth="1"/>
    <col min="21" max="16384" width="9.140625" style="10"/>
  </cols>
  <sheetData>
    <row r="1" spans="2:20" ht="5.45" customHeight="1" x14ac:dyDescent="0.2"/>
    <row r="2" spans="2:20" ht="18" customHeight="1" x14ac:dyDescent="0.2">
      <c r="D2" s="92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20" ht="3.6" customHeight="1" x14ac:dyDescent="0.2"/>
    <row r="4" spans="2:20" x14ac:dyDescent="0.2">
      <c r="B4" s="93">
        <v>2016</v>
      </c>
      <c r="C4" s="83"/>
      <c r="D4" s="83"/>
      <c r="E4" s="94"/>
      <c r="F4" s="83"/>
      <c r="H4" s="18"/>
      <c r="I4" s="18"/>
      <c r="J4" s="18"/>
      <c r="K4" s="18"/>
      <c r="L4" s="18"/>
      <c r="M4" s="18"/>
      <c r="N4" s="18"/>
      <c r="O4" s="18"/>
      <c r="P4" s="18"/>
      <c r="Q4" s="94"/>
      <c r="R4" s="83"/>
      <c r="S4" s="94"/>
      <c r="T4" s="83"/>
    </row>
    <row r="5" spans="2:20" x14ac:dyDescent="0.2">
      <c r="B5" s="89" t="s">
        <v>69</v>
      </c>
      <c r="C5" s="78"/>
      <c r="D5" s="78"/>
      <c r="E5" s="78"/>
      <c r="F5" s="78"/>
      <c r="G5" s="78"/>
      <c r="H5" s="78"/>
      <c r="I5" s="78"/>
      <c r="J5" s="79"/>
      <c r="K5" s="17"/>
      <c r="L5" s="17"/>
      <c r="M5" s="17"/>
      <c r="N5" s="17"/>
      <c r="O5" s="17"/>
      <c r="P5" s="17"/>
      <c r="Q5" s="90"/>
      <c r="R5" s="79"/>
      <c r="S5" s="90"/>
      <c r="T5" s="79"/>
    </row>
    <row r="6" spans="2:20" ht="18" x14ac:dyDescent="0.2">
      <c r="B6" s="87" t="s">
        <v>2</v>
      </c>
      <c r="C6" s="83"/>
      <c r="D6" s="83"/>
      <c r="E6" s="83"/>
      <c r="F6" s="83"/>
      <c r="H6" s="16" t="s">
        <v>3</v>
      </c>
      <c r="I6" s="9" t="s">
        <v>194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 t="s">
        <v>10</v>
      </c>
      <c r="Q6" s="88" t="s">
        <v>11</v>
      </c>
      <c r="R6" s="79"/>
      <c r="S6" s="88" t="s">
        <v>198</v>
      </c>
      <c r="T6" s="79"/>
    </row>
    <row r="7" spans="2:20" x14ac:dyDescent="0.2">
      <c r="B7" s="15"/>
      <c r="C7" s="77" t="s">
        <v>13</v>
      </c>
      <c r="D7" s="78"/>
      <c r="E7" s="78"/>
      <c r="F7" s="79"/>
      <c r="G7" s="8" t="str">
        <f>IF(SUMPRODUCT(--ISNUMBER(SEARCH('Dropdown Selections'!C$2,C7)))&gt;0,'Dropdown Selections'!A$2,IF(SUMPRODUCT(--ISNUMBER(SEARCH('Dropdown Selections'!C$3,C7)))&gt;0,'Dropdown Selections'!A$3,IF(SUMPRODUCT(--ISNUMBER(SEARCH('Dropdown Selections'!D$4:D$9,C7)))&gt;0,'Dropdown Selections'!A$4,IF(SUMPRODUCT(--ISNUMBER(SEARCH('Dropdown Selections'!D$11:D$13,C7)))&gt;0,'Dropdown Selections'!A$5,IF(SUMPRODUCT(--ISNUMBER(SEARCH('Dropdown Selections'!C$15,C7)))&gt;0,'Dropdown Selections'!A$6,IF(SUMPRODUCT(--ISNUMBER(SEARCH('Dropdown Selections'!D$16:D$19,C7)))&gt;0,'Dropdown Selections'!A$7,IF(SUMPRODUCT(--ISNUMBER(SEARCH('Dropdown Selections'!C$21,C7)))&gt;0,'Dropdown Selections'!A$8,IF(SUMPRODUCT(--ISNUMBER(SEARCH('Dropdown Selections'!D$22:D$25,C7)))&gt;0,'Dropdown Selections'!A$9,IF(C7="331900 - Federal Grant - Other","OTHER",IF(C7="Total","TOTAL OF ALL CATEGORIES",""))))))))))</f>
        <v>GENERAL GOVERNMENT</v>
      </c>
      <c r="H7" s="14"/>
      <c r="I7" s="42">
        <v>3370684</v>
      </c>
      <c r="J7" s="14"/>
      <c r="K7" s="14"/>
      <c r="L7" s="14"/>
      <c r="M7" s="14"/>
      <c r="N7" s="14"/>
      <c r="O7" s="14"/>
      <c r="P7" s="14"/>
      <c r="Q7" s="80"/>
      <c r="R7" s="79"/>
      <c r="S7" s="81">
        <v>3370684</v>
      </c>
      <c r="T7" s="79"/>
    </row>
    <row r="8" spans="2:20" x14ac:dyDescent="0.2">
      <c r="B8" s="15"/>
      <c r="C8" s="77" t="s">
        <v>14</v>
      </c>
      <c r="D8" s="78"/>
      <c r="E8" s="78"/>
      <c r="F8" s="79"/>
      <c r="G8" s="8" t="str">
        <f>IF(SUMPRODUCT(--ISNUMBER(SEARCH('Dropdown Selections'!C$2,C8)))&gt;0,'Dropdown Selections'!A$2,IF(SUMPRODUCT(--ISNUMBER(SEARCH('Dropdown Selections'!C$3,C8)))&gt;0,'Dropdown Selections'!A$3,IF(SUMPRODUCT(--ISNUMBER(SEARCH('Dropdown Selections'!D$4:D$9,C8)))&gt;0,'Dropdown Selections'!A$4,IF(SUMPRODUCT(--ISNUMBER(SEARCH('Dropdown Selections'!D$11:D$13,C8)))&gt;0,'Dropdown Selections'!A$5,IF(SUMPRODUCT(--ISNUMBER(SEARCH('Dropdown Selections'!C$15,C8)))&gt;0,'Dropdown Selections'!A$6,IF(SUMPRODUCT(--ISNUMBER(SEARCH('Dropdown Selections'!D$16:D$19,C8)))&gt;0,'Dropdown Selections'!A$7,IF(SUMPRODUCT(--ISNUMBER(SEARCH('Dropdown Selections'!C$21,C8)))&gt;0,'Dropdown Selections'!A$8,IF(SUMPRODUCT(--ISNUMBER(SEARCH('Dropdown Selections'!D$22:D$25,C8)))&gt;0,'Dropdown Selections'!A$9,IF(C8="331900 - Federal Grant - Other","OTHER",IF(C8="Total","TOTAL OF ALL CATEGORIES",""))))))))))</f>
        <v>PUBLIC SAFETY</v>
      </c>
      <c r="H8" s="14"/>
      <c r="I8" s="42">
        <v>12147987</v>
      </c>
      <c r="J8" s="14"/>
      <c r="K8" s="14"/>
      <c r="L8" s="14"/>
      <c r="M8" s="14"/>
      <c r="N8" s="14"/>
      <c r="O8" s="14"/>
      <c r="P8" s="14"/>
      <c r="Q8" s="80"/>
      <c r="R8" s="79"/>
      <c r="S8" s="81">
        <v>12147987</v>
      </c>
      <c r="T8" s="79"/>
    </row>
    <row r="9" spans="2:20" x14ac:dyDescent="0.2">
      <c r="B9" s="15"/>
      <c r="C9" s="77" t="s">
        <v>15</v>
      </c>
      <c r="D9" s="78"/>
      <c r="E9" s="78"/>
      <c r="F9" s="79"/>
      <c r="G9" s="8" t="str">
        <f>IF(SUMPRODUCT(--ISNUMBER(SEARCH('Dropdown Selections'!C$2,C9)))&gt;0,'Dropdown Selections'!A$2,IF(SUMPRODUCT(--ISNUMBER(SEARCH('Dropdown Selections'!C$3,C9)))&gt;0,'Dropdown Selections'!A$3,IF(SUMPRODUCT(--ISNUMBER(SEARCH('Dropdown Selections'!D$4:D$9,C9)))&gt;0,'Dropdown Selections'!A$4,IF(SUMPRODUCT(--ISNUMBER(SEARCH('Dropdown Selections'!D$11:D$13,C9)))&gt;0,'Dropdown Selections'!A$5,IF(SUMPRODUCT(--ISNUMBER(SEARCH('Dropdown Selections'!C$15,C9)))&gt;0,'Dropdown Selections'!A$6,IF(SUMPRODUCT(--ISNUMBER(SEARCH('Dropdown Selections'!D$16:D$19,C9)))&gt;0,'Dropdown Selections'!A$7,IF(SUMPRODUCT(--ISNUMBER(SEARCH('Dropdown Selections'!C$21,C9)))&gt;0,'Dropdown Selections'!A$8,IF(SUMPRODUCT(--ISNUMBER(SEARCH('Dropdown Selections'!D$22:D$25,C9)))&gt;0,'Dropdown Selections'!A$9,IF(C9="331900 - Federal Grant - Other","OTHER",IF(C9="Total","TOTAL OF ALL CATEGORIES",""))))))))))</f>
        <v>PHYSICAL ENVIRONMENT</v>
      </c>
      <c r="H9" s="14"/>
      <c r="I9" s="42">
        <v>1421199</v>
      </c>
      <c r="J9" s="14"/>
      <c r="K9" s="14"/>
      <c r="L9" s="14"/>
      <c r="M9" s="14"/>
      <c r="N9" s="14"/>
      <c r="O9" s="14"/>
      <c r="P9" s="14"/>
      <c r="Q9" s="80"/>
      <c r="R9" s="79"/>
      <c r="S9" s="81">
        <v>1421199</v>
      </c>
      <c r="T9" s="79"/>
    </row>
    <row r="10" spans="2:20" x14ac:dyDescent="0.2">
      <c r="B10" s="15"/>
      <c r="C10" s="77" t="s">
        <v>16</v>
      </c>
      <c r="D10" s="78"/>
      <c r="E10" s="78"/>
      <c r="F10" s="79"/>
      <c r="G10" s="8" t="str">
        <f>IF(SUMPRODUCT(--ISNUMBER(SEARCH('Dropdown Selections'!C$2,C10)))&gt;0,'Dropdown Selections'!A$2,IF(SUMPRODUCT(--ISNUMBER(SEARCH('Dropdown Selections'!C$3,C10)))&gt;0,'Dropdown Selections'!A$3,IF(SUMPRODUCT(--ISNUMBER(SEARCH('Dropdown Selections'!D$4:D$9,C10)))&gt;0,'Dropdown Selections'!A$4,IF(SUMPRODUCT(--ISNUMBER(SEARCH('Dropdown Selections'!D$11:D$13,C10)))&gt;0,'Dropdown Selections'!A$5,IF(SUMPRODUCT(--ISNUMBER(SEARCH('Dropdown Selections'!C$15,C10)))&gt;0,'Dropdown Selections'!A$6,IF(SUMPRODUCT(--ISNUMBER(SEARCH('Dropdown Selections'!D$16:D$19,C10)))&gt;0,'Dropdown Selections'!A$7,IF(SUMPRODUCT(--ISNUMBER(SEARCH('Dropdown Selections'!C$21,C10)))&gt;0,'Dropdown Selections'!A$8,IF(SUMPRODUCT(--ISNUMBER(SEARCH('Dropdown Selections'!D$22:D$25,C10)))&gt;0,'Dropdown Selections'!A$9,IF(C10="331900 - Federal Grant - Other","OTHER",IF(C10="Total","TOTAL OF ALL CATEGORIES",""))))))))))</f>
        <v>TRANSPORTATION</v>
      </c>
      <c r="H10" s="14"/>
      <c r="I10" s="42">
        <v>4043095</v>
      </c>
      <c r="J10" s="14"/>
      <c r="K10" s="42">
        <v>14258326</v>
      </c>
      <c r="L10" s="14"/>
      <c r="M10" s="42">
        <v>76153000</v>
      </c>
      <c r="N10" s="14"/>
      <c r="O10" s="14"/>
      <c r="P10" s="14"/>
      <c r="Q10" s="80"/>
      <c r="R10" s="79"/>
      <c r="S10" s="81">
        <v>94454421</v>
      </c>
      <c r="T10" s="79"/>
    </row>
    <row r="11" spans="2:20" x14ac:dyDescent="0.2">
      <c r="B11" s="15"/>
      <c r="C11" s="77" t="s">
        <v>17</v>
      </c>
      <c r="D11" s="78"/>
      <c r="E11" s="78"/>
      <c r="F11" s="79"/>
      <c r="G11" s="8" t="str">
        <f>IF(SUMPRODUCT(--ISNUMBER(SEARCH('Dropdown Selections'!C$2,C11)))&gt;0,'Dropdown Selections'!A$2,IF(SUMPRODUCT(--ISNUMBER(SEARCH('Dropdown Selections'!C$3,C11)))&gt;0,'Dropdown Selections'!A$3,IF(SUMPRODUCT(--ISNUMBER(SEARCH('Dropdown Selections'!D$4:D$9,C11)))&gt;0,'Dropdown Selections'!A$4,IF(SUMPRODUCT(--ISNUMBER(SEARCH('Dropdown Selections'!D$11:D$13,C11)))&gt;0,'Dropdown Selections'!A$5,IF(SUMPRODUCT(--ISNUMBER(SEARCH('Dropdown Selections'!C$15,C11)))&gt;0,'Dropdown Selections'!A$6,IF(SUMPRODUCT(--ISNUMBER(SEARCH('Dropdown Selections'!D$16:D$19,C11)))&gt;0,'Dropdown Selections'!A$7,IF(SUMPRODUCT(--ISNUMBER(SEARCH('Dropdown Selections'!C$21,C11)))&gt;0,'Dropdown Selections'!A$8,IF(SUMPRODUCT(--ISNUMBER(SEARCH('Dropdown Selections'!D$22:D$25,C11)))&gt;0,'Dropdown Selections'!A$9,IF(C11="331900 - Federal Grant - Other","OTHER",IF(C11="Total","TOTAL OF ALL CATEGORIES",""))))))))))</f>
        <v>ECONOMIC ENVIRONMENT</v>
      </c>
      <c r="H11" s="14"/>
      <c r="I11" s="42">
        <v>238988674</v>
      </c>
      <c r="J11" s="14"/>
      <c r="K11" s="14"/>
      <c r="L11" s="14"/>
      <c r="M11" s="14"/>
      <c r="N11" s="14"/>
      <c r="O11" s="14"/>
      <c r="P11" s="14"/>
      <c r="Q11" s="80"/>
      <c r="R11" s="79"/>
      <c r="S11" s="81">
        <v>238988674</v>
      </c>
      <c r="T11" s="79"/>
    </row>
    <row r="12" spans="2:20" x14ac:dyDescent="0.2">
      <c r="B12" s="15"/>
      <c r="C12" s="77" t="s">
        <v>18</v>
      </c>
      <c r="D12" s="78"/>
      <c r="E12" s="78"/>
      <c r="F12" s="79"/>
      <c r="G12" s="8" t="str">
        <f>IF(SUMPRODUCT(--ISNUMBER(SEARCH('Dropdown Selections'!C$2,C12)))&gt;0,'Dropdown Selections'!A$2,IF(SUMPRODUCT(--ISNUMBER(SEARCH('Dropdown Selections'!C$3,C12)))&gt;0,'Dropdown Selections'!A$3,IF(SUMPRODUCT(--ISNUMBER(SEARCH('Dropdown Selections'!D$4:D$9,C12)))&gt;0,'Dropdown Selections'!A$4,IF(SUMPRODUCT(--ISNUMBER(SEARCH('Dropdown Selections'!D$11:D$13,C12)))&gt;0,'Dropdown Selections'!A$5,IF(SUMPRODUCT(--ISNUMBER(SEARCH('Dropdown Selections'!C$15,C12)))&gt;0,'Dropdown Selections'!A$6,IF(SUMPRODUCT(--ISNUMBER(SEARCH('Dropdown Selections'!D$16:D$19,C12)))&gt;0,'Dropdown Selections'!A$7,IF(SUMPRODUCT(--ISNUMBER(SEARCH('Dropdown Selections'!C$21,C12)))&gt;0,'Dropdown Selections'!A$8,IF(SUMPRODUCT(--ISNUMBER(SEARCH('Dropdown Selections'!D$22:D$25,C12)))&gt;0,'Dropdown Selections'!A$9,IF(C12="331900 - Federal Grant - Other","OTHER",IF(C12="Total","TOTAL OF ALL CATEGORIES",""))))))))))</f>
        <v>HEALTH &amp; HUMAN SERVICES</v>
      </c>
      <c r="H12" s="14"/>
      <c r="I12" s="42">
        <v>136316445</v>
      </c>
      <c r="J12" s="14"/>
      <c r="K12" s="14"/>
      <c r="L12" s="14"/>
      <c r="M12" s="14"/>
      <c r="N12" s="14"/>
      <c r="O12" s="14"/>
      <c r="P12" s="14"/>
      <c r="Q12" s="80"/>
      <c r="R12" s="79"/>
      <c r="S12" s="81">
        <v>136316445</v>
      </c>
      <c r="T12" s="79"/>
    </row>
    <row r="13" spans="2:20" x14ac:dyDescent="0.2">
      <c r="B13" s="15"/>
      <c r="C13" s="77" t="s">
        <v>22</v>
      </c>
      <c r="D13" s="78"/>
      <c r="E13" s="78"/>
      <c r="F13" s="79"/>
      <c r="G13" s="8" t="str">
        <f>IF(SUMPRODUCT(--ISNUMBER(SEARCH('Dropdown Selections'!C$2,C13)))&gt;0,'Dropdown Selections'!A$2,IF(SUMPRODUCT(--ISNUMBER(SEARCH('Dropdown Selections'!C$3,C13)))&gt;0,'Dropdown Selections'!A$3,IF(SUMPRODUCT(--ISNUMBER(SEARCH('Dropdown Selections'!D$4:D$9,C13)))&gt;0,'Dropdown Selections'!A$4,IF(SUMPRODUCT(--ISNUMBER(SEARCH('Dropdown Selections'!D$11:D$13,C13)))&gt;0,'Dropdown Selections'!A$5,IF(SUMPRODUCT(--ISNUMBER(SEARCH('Dropdown Selections'!C$15,C13)))&gt;0,'Dropdown Selections'!A$6,IF(SUMPRODUCT(--ISNUMBER(SEARCH('Dropdown Selections'!D$16:D$19,C13)))&gt;0,'Dropdown Selections'!A$7,IF(SUMPRODUCT(--ISNUMBER(SEARCH('Dropdown Selections'!C$21,C13)))&gt;0,'Dropdown Selections'!A$8,IF(SUMPRODUCT(--ISNUMBER(SEARCH('Dropdown Selections'!D$22:D$25,C13)))&gt;0,'Dropdown Selections'!A$9,IF(C13="331900 - Federal Grant - Other","OTHER",IF(C13="Total","TOTAL OF ALL CATEGORIES",""))))))))))</f>
        <v>CULTURE/RECREATION</v>
      </c>
      <c r="H13" s="14"/>
      <c r="I13" s="42">
        <v>50902</v>
      </c>
      <c r="J13" s="14"/>
      <c r="K13" s="14"/>
      <c r="L13" s="14"/>
      <c r="M13" s="14"/>
      <c r="N13" s="14"/>
      <c r="O13" s="14"/>
      <c r="P13" s="14"/>
      <c r="Q13" s="80"/>
      <c r="R13" s="79"/>
      <c r="S13" s="81">
        <v>50902</v>
      </c>
      <c r="T13" s="79"/>
    </row>
    <row r="14" spans="2:20" x14ac:dyDescent="0.2">
      <c r="B14" s="15"/>
      <c r="C14" s="77" t="s">
        <v>29</v>
      </c>
      <c r="D14" s="78"/>
      <c r="E14" s="78"/>
      <c r="F14" s="79"/>
      <c r="G14" s="8" t="str">
        <f>IF(SUMPRODUCT(--ISNUMBER(SEARCH('Dropdown Selections'!C$2,C14)))&gt;0,'Dropdown Selections'!A$2,IF(SUMPRODUCT(--ISNUMBER(SEARCH('Dropdown Selections'!C$3,C14)))&gt;0,'Dropdown Selections'!A$3,IF(SUMPRODUCT(--ISNUMBER(SEARCH('Dropdown Selections'!D$4:D$9,C14)))&gt;0,'Dropdown Selections'!A$4,IF(SUMPRODUCT(--ISNUMBER(SEARCH('Dropdown Selections'!D$11:D$13,C14)))&gt;0,'Dropdown Selections'!A$5,IF(SUMPRODUCT(--ISNUMBER(SEARCH('Dropdown Selections'!C$15,C14)))&gt;0,'Dropdown Selections'!A$6,IF(SUMPRODUCT(--ISNUMBER(SEARCH('Dropdown Selections'!D$16:D$19,C14)))&gt;0,'Dropdown Selections'!A$7,IF(SUMPRODUCT(--ISNUMBER(SEARCH('Dropdown Selections'!C$21,C14)))&gt;0,'Dropdown Selections'!A$8,IF(SUMPRODUCT(--ISNUMBER(SEARCH('Dropdown Selections'!D$22:D$25,C14)))&gt;0,'Dropdown Selections'!A$9,IF(C14="331900 - Federal Grant - Other","OTHER",IF(C14="Total","TOTAL OF ALL CATEGORIES",""))))))))))</f>
        <v>OTHER</v>
      </c>
      <c r="H14" s="14"/>
      <c r="I14" s="42">
        <v>3176414</v>
      </c>
      <c r="J14" s="14"/>
      <c r="K14" s="14"/>
      <c r="L14" s="14"/>
      <c r="M14" s="14"/>
      <c r="N14" s="14"/>
      <c r="O14" s="14"/>
      <c r="P14" s="14"/>
      <c r="Q14" s="80"/>
      <c r="R14" s="79"/>
      <c r="S14" s="81">
        <v>3176414</v>
      </c>
      <c r="T14" s="79"/>
    </row>
    <row r="15" spans="2:20" x14ac:dyDescent="0.2">
      <c r="B15" s="13"/>
      <c r="C15" s="70" t="s">
        <v>12</v>
      </c>
      <c r="D15" s="71"/>
      <c r="E15" s="84" t="s">
        <v>12</v>
      </c>
      <c r="F15" s="79"/>
      <c r="G15" s="8" t="str">
        <f>IF(SUMPRODUCT(--ISNUMBER(SEARCH('Dropdown Selections'!C$2,C15)))&gt;0,'Dropdown Selections'!A$2,IF(SUMPRODUCT(--ISNUMBER(SEARCH('Dropdown Selections'!C$3,C15)))&gt;0,'Dropdown Selections'!A$3,IF(SUMPRODUCT(--ISNUMBER(SEARCH('Dropdown Selections'!D$4:D$9,C15)))&gt;0,'Dropdown Selections'!A$4,IF(SUMPRODUCT(--ISNUMBER(SEARCH('Dropdown Selections'!D$11:D$13,C15)))&gt;0,'Dropdown Selections'!A$5,IF(SUMPRODUCT(--ISNUMBER(SEARCH('Dropdown Selections'!C$15,C15)))&gt;0,'Dropdown Selections'!A$6,IF(SUMPRODUCT(--ISNUMBER(SEARCH('Dropdown Selections'!D$16:D$19,C15)))&gt;0,'Dropdown Selections'!A$7,IF(SUMPRODUCT(--ISNUMBER(SEARCH('Dropdown Selections'!C$21,C15)))&gt;0,'Dropdown Selections'!A$8,IF(SUMPRODUCT(--ISNUMBER(SEARCH('Dropdown Selections'!D$22:D$25,C15)))&gt;0,'Dropdown Selections'!A$9,IF(C15="331900 - Federal Grant - Other","OTHER",IF(C15="Total","TOTAL OF ALL CATEGORIES",""))))))))))</f>
        <v>TOTAL OF ALL CATEGORIES</v>
      </c>
      <c r="H15" s="12"/>
      <c r="I15" s="43">
        <v>399515400</v>
      </c>
      <c r="J15" s="12"/>
      <c r="K15" s="43">
        <v>14258326</v>
      </c>
      <c r="L15" s="12"/>
      <c r="M15" s="43">
        <v>76153000</v>
      </c>
      <c r="N15" s="12"/>
      <c r="O15" s="12"/>
      <c r="P15" s="12"/>
      <c r="Q15" s="85"/>
      <c r="R15" s="79"/>
      <c r="S15" s="86">
        <v>489926726</v>
      </c>
      <c r="T15" s="79"/>
    </row>
    <row r="16" spans="2:20" x14ac:dyDescent="0.2">
      <c r="B16" s="89" t="s">
        <v>68</v>
      </c>
      <c r="C16" s="78"/>
      <c r="D16" s="78"/>
      <c r="E16" s="78"/>
      <c r="F16" s="78"/>
      <c r="G16" s="78"/>
      <c r="H16" s="78"/>
      <c r="I16" s="78"/>
      <c r="J16" s="79"/>
      <c r="K16" s="17"/>
      <c r="L16" s="17"/>
      <c r="M16" s="17"/>
      <c r="N16" s="17"/>
      <c r="O16" s="17"/>
      <c r="P16" s="17"/>
      <c r="Q16" s="90"/>
      <c r="R16" s="79"/>
      <c r="S16" s="90"/>
      <c r="T16" s="79"/>
    </row>
    <row r="17" spans="2:20" ht="18" x14ac:dyDescent="0.2">
      <c r="B17" s="87" t="s">
        <v>2</v>
      </c>
      <c r="C17" s="83"/>
      <c r="D17" s="83"/>
      <c r="E17" s="83"/>
      <c r="F17" s="83"/>
      <c r="H17" s="16" t="s">
        <v>3</v>
      </c>
      <c r="I17" s="9" t="s">
        <v>194</v>
      </c>
      <c r="J17" s="16" t="s">
        <v>4</v>
      </c>
      <c r="K17" s="16" t="s">
        <v>5</v>
      </c>
      <c r="L17" s="16" t="s">
        <v>6</v>
      </c>
      <c r="M17" s="16" t="s">
        <v>7</v>
      </c>
      <c r="N17" s="16" t="s">
        <v>8</v>
      </c>
      <c r="O17" s="16" t="s">
        <v>9</v>
      </c>
      <c r="P17" s="16" t="s">
        <v>10</v>
      </c>
      <c r="Q17" s="88" t="s">
        <v>11</v>
      </c>
      <c r="R17" s="79"/>
      <c r="S17" s="88" t="s">
        <v>198</v>
      </c>
      <c r="T17" s="79"/>
    </row>
    <row r="18" spans="2:20" x14ac:dyDescent="0.2">
      <c r="B18" s="15"/>
      <c r="C18" s="77" t="s">
        <v>14</v>
      </c>
      <c r="D18" s="78"/>
      <c r="E18" s="78"/>
      <c r="F18" s="79"/>
      <c r="G18" s="8" t="str">
        <f>IF(SUMPRODUCT(--ISNUMBER(SEARCH('Dropdown Selections'!C$2,C18)))&gt;0,'Dropdown Selections'!A$2,IF(SUMPRODUCT(--ISNUMBER(SEARCH('Dropdown Selections'!C$3,C18)))&gt;0,'Dropdown Selections'!A$3,IF(SUMPRODUCT(--ISNUMBER(SEARCH('Dropdown Selections'!D$4:D$9,C18)))&gt;0,'Dropdown Selections'!A$4,IF(SUMPRODUCT(--ISNUMBER(SEARCH('Dropdown Selections'!D$11:D$13,C18)))&gt;0,'Dropdown Selections'!A$5,IF(SUMPRODUCT(--ISNUMBER(SEARCH('Dropdown Selections'!C$15,C18)))&gt;0,'Dropdown Selections'!A$6,IF(SUMPRODUCT(--ISNUMBER(SEARCH('Dropdown Selections'!D$16:D$19,C18)))&gt;0,'Dropdown Selections'!A$7,IF(SUMPRODUCT(--ISNUMBER(SEARCH('Dropdown Selections'!C$21,C18)))&gt;0,'Dropdown Selections'!A$8,IF(SUMPRODUCT(--ISNUMBER(SEARCH('Dropdown Selections'!D$22:D$25,C18)))&gt;0,'Dropdown Selections'!A$9,IF(C18="331900 - Federal Grant - Other","OTHER",IF(C18="Total","TOTAL OF ALL CATEGORIES",""))))))))))</f>
        <v>PUBLIC SAFETY</v>
      </c>
      <c r="H18" s="42">
        <v>133218</v>
      </c>
      <c r="I18" s="42">
        <v>294808</v>
      </c>
      <c r="J18" s="14"/>
      <c r="K18" s="14"/>
      <c r="L18" s="14"/>
      <c r="M18" s="14"/>
      <c r="N18" s="14"/>
      <c r="O18" s="14"/>
      <c r="P18" s="14"/>
      <c r="Q18" s="80"/>
      <c r="R18" s="79"/>
      <c r="S18" s="81">
        <v>428026</v>
      </c>
      <c r="T18" s="79"/>
    </row>
    <row r="19" spans="2:20" x14ac:dyDescent="0.2">
      <c r="B19" s="15"/>
      <c r="C19" s="77" t="s">
        <v>16</v>
      </c>
      <c r="D19" s="78"/>
      <c r="E19" s="78"/>
      <c r="F19" s="79"/>
      <c r="G19" s="8" t="str">
        <f>IF(SUMPRODUCT(--ISNUMBER(SEARCH('Dropdown Selections'!C$2,C19)))&gt;0,'Dropdown Selections'!A$2,IF(SUMPRODUCT(--ISNUMBER(SEARCH('Dropdown Selections'!C$3,C19)))&gt;0,'Dropdown Selections'!A$3,IF(SUMPRODUCT(--ISNUMBER(SEARCH('Dropdown Selections'!D$4:D$9,C19)))&gt;0,'Dropdown Selections'!A$4,IF(SUMPRODUCT(--ISNUMBER(SEARCH('Dropdown Selections'!D$11:D$13,C19)))&gt;0,'Dropdown Selections'!A$5,IF(SUMPRODUCT(--ISNUMBER(SEARCH('Dropdown Selections'!C$15,C19)))&gt;0,'Dropdown Selections'!A$6,IF(SUMPRODUCT(--ISNUMBER(SEARCH('Dropdown Selections'!D$16:D$19,C19)))&gt;0,'Dropdown Selections'!A$7,IF(SUMPRODUCT(--ISNUMBER(SEARCH('Dropdown Selections'!C$21,C19)))&gt;0,'Dropdown Selections'!A$8,IF(SUMPRODUCT(--ISNUMBER(SEARCH('Dropdown Selections'!D$22:D$25,C19)))&gt;0,'Dropdown Selections'!A$9,IF(C19="331900 - Federal Grant - Other","OTHER",IF(C19="Total","TOTAL OF ALL CATEGORIES",""))))))))))</f>
        <v>TRANSPORTATION</v>
      </c>
      <c r="H19" s="14"/>
      <c r="I19" s="42">
        <v>1825859</v>
      </c>
      <c r="J19" s="14"/>
      <c r="K19" s="14"/>
      <c r="L19" s="14"/>
      <c r="M19" s="14"/>
      <c r="N19" s="14"/>
      <c r="O19" s="14"/>
      <c r="P19" s="14"/>
      <c r="Q19" s="80"/>
      <c r="R19" s="79"/>
      <c r="S19" s="81">
        <v>1825859</v>
      </c>
      <c r="T19" s="79"/>
    </row>
    <row r="20" spans="2:20" x14ac:dyDescent="0.2">
      <c r="B20" s="15"/>
      <c r="C20" s="77" t="s">
        <v>17</v>
      </c>
      <c r="D20" s="78"/>
      <c r="E20" s="78"/>
      <c r="F20" s="79"/>
      <c r="G20" s="8" t="str">
        <f>IF(SUMPRODUCT(--ISNUMBER(SEARCH('Dropdown Selections'!C$2,C20)))&gt;0,'Dropdown Selections'!A$2,IF(SUMPRODUCT(--ISNUMBER(SEARCH('Dropdown Selections'!C$3,C20)))&gt;0,'Dropdown Selections'!A$3,IF(SUMPRODUCT(--ISNUMBER(SEARCH('Dropdown Selections'!D$4:D$9,C20)))&gt;0,'Dropdown Selections'!A$4,IF(SUMPRODUCT(--ISNUMBER(SEARCH('Dropdown Selections'!D$11:D$13,C20)))&gt;0,'Dropdown Selections'!A$5,IF(SUMPRODUCT(--ISNUMBER(SEARCH('Dropdown Selections'!C$15,C20)))&gt;0,'Dropdown Selections'!A$6,IF(SUMPRODUCT(--ISNUMBER(SEARCH('Dropdown Selections'!D$16:D$19,C20)))&gt;0,'Dropdown Selections'!A$7,IF(SUMPRODUCT(--ISNUMBER(SEARCH('Dropdown Selections'!C$21,C20)))&gt;0,'Dropdown Selections'!A$8,IF(SUMPRODUCT(--ISNUMBER(SEARCH('Dropdown Selections'!D$22:D$25,C20)))&gt;0,'Dropdown Selections'!A$9,IF(C20="331900 - Federal Grant - Other","OTHER",IF(C20="Total","TOTAL OF ALL CATEGORIES",""))))))))))</f>
        <v>ECONOMIC ENVIRONMENT</v>
      </c>
      <c r="H20" s="42">
        <v>2401455</v>
      </c>
      <c r="I20" s="14"/>
      <c r="J20" s="14"/>
      <c r="K20" s="14"/>
      <c r="L20" s="14"/>
      <c r="M20" s="14"/>
      <c r="N20" s="14"/>
      <c r="O20" s="14"/>
      <c r="P20" s="14"/>
      <c r="Q20" s="80"/>
      <c r="R20" s="79"/>
      <c r="S20" s="81">
        <v>2401455</v>
      </c>
      <c r="T20" s="79"/>
    </row>
    <row r="21" spans="2:20" x14ac:dyDescent="0.2">
      <c r="B21" s="15"/>
      <c r="C21" s="77" t="s">
        <v>18</v>
      </c>
      <c r="D21" s="78"/>
      <c r="E21" s="78"/>
      <c r="F21" s="79"/>
      <c r="G21" s="8" t="str">
        <f>IF(SUMPRODUCT(--ISNUMBER(SEARCH('Dropdown Selections'!C$2,C21)))&gt;0,'Dropdown Selections'!A$2,IF(SUMPRODUCT(--ISNUMBER(SEARCH('Dropdown Selections'!C$3,C21)))&gt;0,'Dropdown Selections'!A$3,IF(SUMPRODUCT(--ISNUMBER(SEARCH('Dropdown Selections'!D$4:D$9,C21)))&gt;0,'Dropdown Selections'!A$4,IF(SUMPRODUCT(--ISNUMBER(SEARCH('Dropdown Selections'!D$11:D$13,C21)))&gt;0,'Dropdown Selections'!A$5,IF(SUMPRODUCT(--ISNUMBER(SEARCH('Dropdown Selections'!C$15,C21)))&gt;0,'Dropdown Selections'!A$6,IF(SUMPRODUCT(--ISNUMBER(SEARCH('Dropdown Selections'!D$16:D$19,C21)))&gt;0,'Dropdown Selections'!A$7,IF(SUMPRODUCT(--ISNUMBER(SEARCH('Dropdown Selections'!C$21,C21)))&gt;0,'Dropdown Selections'!A$8,IF(SUMPRODUCT(--ISNUMBER(SEARCH('Dropdown Selections'!D$22:D$25,C21)))&gt;0,'Dropdown Selections'!A$9,IF(C21="331900 - Federal Grant - Other","OTHER",IF(C21="Total","TOTAL OF ALL CATEGORIES",""))))))))))</f>
        <v>HEALTH &amp; HUMAN SERVICES</v>
      </c>
      <c r="H21" s="42">
        <v>380146</v>
      </c>
      <c r="I21" s="14"/>
      <c r="J21" s="14"/>
      <c r="K21" s="14"/>
      <c r="L21" s="14"/>
      <c r="M21" s="14"/>
      <c r="N21" s="14"/>
      <c r="O21" s="14"/>
      <c r="P21" s="14"/>
      <c r="Q21" s="80"/>
      <c r="R21" s="79"/>
      <c r="S21" s="81">
        <v>380146</v>
      </c>
      <c r="T21" s="79"/>
    </row>
    <row r="22" spans="2:20" x14ac:dyDescent="0.2">
      <c r="B22" s="13"/>
      <c r="C22" s="70" t="s">
        <v>12</v>
      </c>
      <c r="D22" s="71"/>
      <c r="E22" s="84" t="s">
        <v>12</v>
      </c>
      <c r="F22" s="79"/>
      <c r="G22" s="8" t="str">
        <f>IF(SUMPRODUCT(--ISNUMBER(SEARCH('Dropdown Selections'!C$2,C22)))&gt;0,'Dropdown Selections'!A$2,IF(SUMPRODUCT(--ISNUMBER(SEARCH('Dropdown Selections'!C$3,C22)))&gt;0,'Dropdown Selections'!A$3,IF(SUMPRODUCT(--ISNUMBER(SEARCH('Dropdown Selections'!D$4:D$9,C22)))&gt;0,'Dropdown Selections'!A$4,IF(SUMPRODUCT(--ISNUMBER(SEARCH('Dropdown Selections'!D$11:D$13,C22)))&gt;0,'Dropdown Selections'!A$5,IF(SUMPRODUCT(--ISNUMBER(SEARCH('Dropdown Selections'!C$15,C22)))&gt;0,'Dropdown Selections'!A$6,IF(SUMPRODUCT(--ISNUMBER(SEARCH('Dropdown Selections'!D$16:D$19,C22)))&gt;0,'Dropdown Selections'!A$7,IF(SUMPRODUCT(--ISNUMBER(SEARCH('Dropdown Selections'!C$21,C22)))&gt;0,'Dropdown Selections'!A$8,IF(SUMPRODUCT(--ISNUMBER(SEARCH('Dropdown Selections'!D$22:D$25,C22)))&gt;0,'Dropdown Selections'!A$9,IF(C22="331900 - Federal Grant - Other","OTHER",IF(C22="Total","TOTAL OF ALL CATEGORIES",""))))))))))</f>
        <v>TOTAL OF ALL CATEGORIES</v>
      </c>
      <c r="H22" s="43">
        <v>2914819</v>
      </c>
      <c r="I22" s="43">
        <v>2120667</v>
      </c>
      <c r="J22" s="12"/>
      <c r="K22" s="12"/>
      <c r="L22" s="12"/>
      <c r="M22" s="12"/>
      <c r="N22" s="12"/>
      <c r="O22" s="12"/>
      <c r="P22" s="12"/>
      <c r="Q22" s="85"/>
      <c r="R22" s="79"/>
      <c r="S22" s="86">
        <v>5035486</v>
      </c>
      <c r="T22" s="79"/>
    </row>
    <row r="23" spans="2:20" x14ac:dyDescent="0.2">
      <c r="B23" s="89" t="s">
        <v>67</v>
      </c>
      <c r="C23" s="78"/>
      <c r="D23" s="78"/>
      <c r="E23" s="78"/>
      <c r="F23" s="78"/>
      <c r="G23" s="78"/>
      <c r="H23" s="78"/>
      <c r="I23" s="78"/>
      <c r="J23" s="79"/>
      <c r="K23" s="17"/>
      <c r="L23" s="17"/>
      <c r="M23" s="17"/>
      <c r="N23" s="17"/>
      <c r="O23" s="17"/>
      <c r="P23" s="17"/>
      <c r="Q23" s="90"/>
      <c r="R23" s="79"/>
      <c r="S23" s="90"/>
      <c r="T23" s="79"/>
    </row>
    <row r="24" spans="2:20" ht="18" x14ac:dyDescent="0.2">
      <c r="B24" s="87" t="s">
        <v>2</v>
      </c>
      <c r="C24" s="83"/>
      <c r="D24" s="83"/>
      <c r="E24" s="83"/>
      <c r="F24" s="83"/>
      <c r="H24" s="16" t="s">
        <v>3</v>
      </c>
      <c r="I24" s="9" t="s">
        <v>194</v>
      </c>
      <c r="J24" s="16" t="s">
        <v>4</v>
      </c>
      <c r="K24" s="16" t="s">
        <v>5</v>
      </c>
      <c r="L24" s="16" t="s">
        <v>6</v>
      </c>
      <c r="M24" s="16" t="s">
        <v>7</v>
      </c>
      <c r="N24" s="16" t="s">
        <v>8</v>
      </c>
      <c r="O24" s="16" t="s">
        <v>9</v>
      </c>
      <c r="P24" s="16" t="s">
        <v>10</v>
      </c>
      <c r="Q24" s="88" t="s">
        <v>11</v>
      </c>
      <c r="R24" s="79"/>
      <c r="S24" s="88" t="s">
        <v>198</v>
      </c>
      <c r="T24" s="79"/>
    </row>
    <row r="25" spans="2:20" x14ac:dyDescent="0.2">
      <c r="B25" s="15"/>
      <c r="C25" s="77" t="s">
        <v>13</v>
      </c>
      <c r="D25" s="78"/>
      <c r="E25" s="78"/>
      <c r="F25" s="79"/>
      <c r="G25" s="8" t="str">
        <f>IF(SUMPRODUCT(--ISNUMBER(SEARCH('Dropdown Selections'!C$2,C25)))&gt;0,'Dropdown Selections'!A$2,IF(SUMPRODUCT(--ISNUMBER(SEARCH('Dropdown Selections'!C$3,C25)))&gt;0,'Dropdown Selections'!A$3,IF(SUMPRODUCT(--ISNUMBER(SEARCH('Dropdown Selections'!D$4:D$9,C25)))&gt;0,'Dropdown Selections'!A$4,IF(SUMPRODUCT(--ISNUMBER(SEARCH('Dropdown Selections'!D$11:D$13,C25)))&gt;0,'Dropdown Selections'!A$5,IF(SUMPRODUCT(--ISNUMBER(SEARCH('Dropdown Selections'!C$15,C25)))&gt;0,'Dropdown Selections'!A$6,IF(SUMPRODUCT(--ISNUMBER(SEARCH('Dropdown Selections'!D$16:D$19,C25)))&gt;0,'Dropdown Selections'!A$7,IF(SUMPRODUCT(--ISNUMBER(SEARCH('Dropdown Selections'!C$21,C25)))&gt;0,'Dropdown Selections'!A$8,IF(SUMPRODUCT(--ISNUMBER(SEARCH('Dropdown Selections'!D$22:D$25,C25)))&gt;0,'Dropdown Selections'!A$9,IF(C25="331900 - Federal Grant - Other","OTHER",IF(C25="Total","TOTAL OF ALL CATEGORIES",""))))))))))</f>
        <v>GENERAL GOVERNMENT</v>
      </c>
      <c r="H25" s="42">
        <v>55656</v>
      </c>
      <c r="I25" s="42">
        <v>456158</v>
      </c>
      <c r="J25" s="14"/>
      <c r="K25" s="14"/>
      <c r="L25" s="14"/>
      <c r="M25" s="14"/>
      <c r="N25" s="14"/>
      <c r="O25" s="14"/>
      <c r="P25" s="14"/>
      <c r="Q25" s="80"/>
      <c r="R25" s="79"/>
      <c r="S25" s="81">
        <v>511814</v>
      </c>
      <c r="T25" s="79"/>
    </row>
    <row r="26" spans="2:20" x14ac:dyDescent="0.2">
      <c r="B26" s="15"/>
      <c r="C26" s="77" t="s">
        <v>14</v>
      </c>
      <c r="D26" s="78"/>
      <c r="E26" s="78"/>
      <c r="F26" s="79"/>
      <c r="G26" s="8" t="str">
        <f>IF(SUMPRODUCT(--ISNUMBER(SEARCH('Dropdown Selections'!C$2,C26)))&gt;0,'Dropdown Selections'!A$2,IF(SUMPRODUCT(--ISNUMBER(SEARCH('Dropdown Selections'!C$3,C26)))&gt;0,'Dropdown Selections'!A$3,IF(SUMPRODUCT(--ISNUMBER(SEARCH('Dropdown Selections'!D$4:D$9,C26)))&gt;0,'Dropdown Selections'!A$4,IF(SUMPRODUCT(--ISNUMBER(SEARCH('Dropdown Selections'!D$11:D$13,C26)))&gt;0,'Dropdown Selections'!A$5,IF(SUMPRODUCT(--ISNUMBER(SEARCH('Dropdown Selections'!C$15,C26)))&gt;0,'Dropdown Selections'!A$6,IF(SUMPRODUCT(--ISNUMBER(SEARCH('Dropdown Selections'!D$16:D$19,C26)))&gt;0,'Dropdown Selections'!A$7,IF(SUMPRODUCT(--ISNUMBER(SEARCH('Dropdown Selections'!C$21,C26)))&gt;0,'Dropdown Selections'!A$8,IF(SUMPRODUCT(--ISNUMBER(SEARCH('Dropdown Selections'!D$22:D$25,C26)))&gt;0,'Dropdown Selections'!A$9,IF(C26="331900 - Federal Grant - Other","OTHER",IF(C26="Total","TOTAL OF ALL CATEGORIES",""))))))))))</f>
        <v>PUBLIC SAFETY</v>
      </c>
      <c r="H26" s="42">
        <v>67978</v>
      </c>
      <c r="I26" s="42">
        <v>52213</v>
      </c>
      <c r="J26" s="14"/>
      <c r="K26" s="14"/>
      <c r="L26" s="14"/>
      <c r="M26" s="14"/>
      <c r="N26" s="14"/>
      <c r="O26" s="14"/>
      <c r="P26" s="14"/>
      <c r="Q26" s="80"/>
      <c r="R26" s="79"/>
      <c r="S26" s="81">
        <v>120191</v>
      </c>
      <c r="T26" s="79"/>
    </row>
    <row r="27" spans="2:20" x14ac:dyDescent="0.2">
      <c r="B27" s="15"/>
      <c r="C27" s="77" t="s">
        <v>15</v>
      </c>
      <c r="D27" s="78"/>
      <c r="E27" s="78"/>
      <c r="F27" s="79"/>
      <c r="G27" s="8" t="str">
        <f>IF(SUMPRODUCT(--ISNUMBER(SEARCH('Dropdown Selections'!C$2,C27)))&gt;0,'Dropdown Selections'!A$2,IF(SUMPRODUCT(--ISNUMBER(SEARCH('Dropdown Selections'!C$3,C27)))&gt;0,'Dropdown Selections'!A$3,IF(SUMPRODUCT(--ISNUMBER(SEARCH('Dropdown Selections'!D$4:D$9,C27)))&gt;0,'Dropdown Selections'!A$4,IF(SUMPRODUCT(--ISNUMBER(SEARCH('Dropdown Selections'!D$11:D$13,C27)))&gt;0,'Dropdown Selections'!A$5,IF(SUMPRODUCT(--ISNUMBER(SEARCH('Dropdown Selections'!C$15,C27)))&gt;0,'Dropdown Selections'!A$6,IF(SUMPRODUCT(--ISNUMBER(SEARCH('Dropdown Selections'!D$16:D$19,C27)))&gt;0,'Dropdown Selections'!A$7,IF(SUMPRODUCT(--ISNUMBER(SEARCH('Dropdown Selections'!C$21,C27)))&gt;0,'Dropdown Selections'!A$8,IF(SUMPRODUCT(--ISNUMBER(SEARCH('Dropdown Selections'!D$22:D$25,C27)))&gt;0,'Dropdown Selections'!A$9,IF(C27="331900 - Federal Grant - Other","OTHER",IF(C27="Total","TOTAL OF ALL CATEGORIES",""))))))))))</f>
        <v>PHYSICAL ENVIRONMENT</v>
      </c>
      <c r="H27" s="14"/>
      <c r="I27" s="42">
        <v>289009</v>
      </c>
      <c r="J27" s="14"/>
      <c r="K27" s="14"/>
      <c r="L27" s="14"/>
      <c r="M27" s="14"/>
      <c r="N27" s="14"/>
      <c r="O27" s="14"/>
      <c r="P27" s="14"/>
      <c r="Q27" s="80"/>
      <c r="R27" s="79"/>
      <c r="S27" s="81">
        <v>289009</v>
      </c>
      <c r="T27" s="79"/>
    </row>
    <row r="28" spans="2:20" x14ac:dyDescent="0.2">
      <c r="B28" s="15"/>
      <c r="C28" s="77" t="s">
        <v>28</v>
      </c>
      <c r="D28" s="78"/>
      <c r="E28" s="78"/>
      <c r="F28" s="79"/>
      <c r="G28" s="8" t="str">
        <f>IF(SUMPRODUCT(--ISNUMBER(SEARCH('Dropdown Selections'!C$2,C28)))&gt;0,'Dropdown Selections'!A$2,IF(SUMPRODUCT(--ISNUMBER(SEARCH('Dropdown Selections'!C$3,C28)))&gt;0,'Dropdown Selections'!A$3,IF(SUMPRODUCT(--ISNUMBER(SEARCH('Dropdown Selections'!D$4:D$9,C28)))&gt;0,'Dropdown Selections'!A$4,IF(SUMPRODUCT(--ISNUMBER(SEARCH('Dropdown Selections'!D$11:D$13,C28)))&gt;0,'Dropdown Selections'!A$5,IF(SUMPRODUCT(--ISNUMBER(SEARCH('Dropdown Selections'!C$15,C28)))&gt;0,'Dropdown Selections'!A$6,IF(SUMPRODUCT(--ISNUMBER(SEARCH('Dropdown Selections'!D$16:D$19,C28)))&gt;0,'Dropdown Selections'!A$7,IF(SUMPRODUCT(--ISNUMBER(SEARCH('Dropdown Selections'!C$21,C28)))&gt;0,'Dropdown Selections'!A$8,IF(SUMPRODUCT(--ISNUMBER(SEARCH('Dropdown Selections'!D$22:D$25,C28)))&gt;0,'Dropdown Selections'!A$9,IF(C28="331900 - Federal Grant - Other","OTHER",IF(C28="Total","TOTAL OF ALL CATEGORIES",""))))))))))</f>
        <v>TRANSPORTATION</v>
      </c>
      <c r="H28" s="14"/>
      <c r="I28" s="42">
        <v>865836</v>
      </c>
      <c r="J28" s="14"/>
      <c r="K28" s="14"/>
      <c r="L28" s="14"/>
      <c r="M28" s="14"/>
      <c r="N28" s="14"/>
      <c r="O28" s="14"/>
      <c r="P28" s="14"/>
      <c r="Q28" s="80"/>
      <c r="R28" s="79"/>
      <c r="S28" s="81">
        <v>865836</v>
      </c>
      <c r="T28" s="79"/>
    </row>
    <row r="29" spans="2:20" x14ac:dyDescent="0.2">
      <c r="B29" s="15"/>
      <c r="C29" s="77" t="s">
        <v>16</v>
      </c>
      <c r="D29" s="78"/>
      <c r="E29" s="78"/>
      <c r="F29" s="79"/>
      <c r="G29" s="8" t="str">
        <f>IF(SUMPRODUCT(--ISNUMBER(SEARCH('Dropdown Selections'!C$2,C29)))&gt;0,'Dropdown Selections'!A$2,IF(SUMPRODUCT(--ISNUMBER(SEARCH('Dropdown Selections'!C$3,C29)))&gt;0,'Dropdown Selections'!A$3,IF(SUMPRODUCT(--ISNUMBER(SEARCH('Dropdown Selections'!D$4:D$9,C29)))&gt;0,'Dropdown Selections'!A$4,IF(SUMPRODUCT(--ISNUMBER(SEARCH('Dropdown Selections'!D$11:D$13,C29)))&gt;0,'Dropdown Selections'!A$5,IF(SUMPRODUCT(--ISNUMBER(SEARCH('Dropdown Selections'!C$15,C29)))&gt;0,'Dropdown Selections'!A$6,IF(SUMPRODUCT(--ISNUMBER(SEARCH('Dropdown Selections'!D$16:D$19,C29)))&gt;0,'Dropdown Selections'!A$7,IF(SUMPRODUCT(--ISNUMBER(SEARCH('Dropdown Selections'!C$21,C29)))&gt;0,'Dropdown Selections'!A$8,IF(SUMPRODUCT(--ISNUMBER(SEARCH('Dropdown Selections'!D$22:D$25,C29)))&gt;0,'Dropdown Selections'!A$9,IF(C29="331900 - Federal Grant - Other","OTHER",IF(C29="Total","TOTAL OF ALL CATEGORIES",""))))))))))</f>
        <v>TRANSPORTATION</v>
      </c>
      <c r="H29" s="14"/>
      <c r="I29" s="42">
        <v>3511112</v>
      </c>
      <c r="J29" s="14"/>
      <c r="K29" s="14"/>
      <c r="L29" s="14"/>
      <c r="M29" s="14"/>
      <c r="N29" s="14"/>
      <c r="O29" s="14"/>
      <c r="P29" s="14"/>
      <c r="Q29" s="80"/>
      <c r="R29" s="79"/>
      <c r="S29" s="81">
        <v>3511112</v>
      </c>
      <c r="T29" s="79"/>
    </row>
    <row r="30" spans="2:20" x14ac:dyDescent="0.2">
      <c r="B30" s="15"/>
      <c r="C30" s="77" t="s">
        <v>17</v>
      </c>
      <c r="D30" s="78"/>
      <c r="E30" s="78"/>
      <c r="F30" s="79"/>
      <c r="G30" s="8" t="str">
        <f>IF(SUMPRODUCT(--ISNUMBER(SEARCH('Dropdown Selections'!C$2,C30)))&gt;0,'Dropdown Selections'!A$2,IF(SUMPRODUCT(--ISNUMBER(SEARCH('Dropdown Selections'!C$3,C30)))&gt;0,'Dropdown Selections'!A$3,IF(SUMPRODUCT(--ISNUMBER(SEARCH('Dropdown Selections'!D$4:D$9,C30)))&gt;0,'Dropdown Selections'!A$4,IF(SUMPRODUCT(--ISNUMBER(SEARCH('Dropdown Selections'!D$11:D$13,C30)))&gt;0,'Dropdown Selections'!A$5,IF(SUMPRODUCT(--ISNUMBER(SEARCH('Dropdown Selections'!C$15,C30)))&gt;0,'Dropdown Selections'!A$6,IF(SUMPRODUCT(--ISNUMBER(SEARCH('Dropdown Selections'!D$16:D$19,C30)))&gt;0,'Dropdown Selections'!A$7,IF(SUMPRODUCT(--ISNUMBER(SEARCH('Dropdown Selections'!C$21,C30)))&gt;0,'Dropdown Selections'!A$8,IF(SUMPRODUCT(--ISNUMBER(SEARCH('Dropdown Selections'!D$22:D$25,C30)))&gt;0,'Dropdown Selections'!A$9,IF(C30="331900 - Federal Grant - Other","OTHER",IF(C30="Total","TOTAL OF ALL CATEGORIES",""))))))))))</f>
        <v>ECONOMIC ENVIRONMENT</v>
      </c>
      <c r="H30" s="14"/>
      <c r="I30" s="14"/>
      <c r="J30" s="14"/>
      <c r="K30" s="14"/>
      <c r="L30" s="14"/>
      <c r="M30" s="14"/>
      <c r="N30" s="14"/>
      <c r="O30" s="14"/>
      <c r="P30" s="14"/>
      <c r="Q30" s="80"/>
      <c r="R30" s="79"/>
      <c r="S30" s="91">
        <v>0</v>
      </c>
      <c r="T30" s="79"/>
    </row>
    <row r="31" spans="2:20" x14ac:dyDescent="0.2">
      <c r="B31" s="15"/>
      <c r="C31" s="77" t="s">
        <v>24</v>
      </c>
      <c r="D31" s="78"/>
      <c r="E31" s="78"/>
      <c r="F31" s="79"/>
      <c r="G31" s="8" t="str">
        <f>IF(SUMPRODUCT(--ISNUMBER(SEARCH('Dropdown Selections'!C$2,C31)))&gt;0,'Dropdown Selections'!A$2,IF(SUMPRODUCT(--ISNUMBER(SEARCH('Dropdown Selections'!C$3,C31)))&gt;0,'Dropdown Selections'!A$3,IF(SUMPRODUCT(--ISNUMBER(SEARCH('Dropdown Selections'!D$4:D$9,C31)))&gt;0,'Dropdown Selections'!A$4,IF(SUMPRODUCT(--ISNUMBER(SEARCH('Dropdown Selections'!D$11:D$13,C31)))&gt;0,'Dropdown Selections'!A$5,IF(SUMPRODUCT(--ISNUMBER(SEARCH('Dropdown Selections'!C$15,C31)))&gt;0,'Dropdown Selections'!A$6,IF(SUMPRODUCT(--ISNUMBER(SEARCH('Dropdown Selections'!D$16:D$19,C31)))&gt;0,'Dropdown Selections'!A$7,IF(SUMPRODUCT(--ISNUMBER(SEARCH('Dropdown Selections'!C$21,C31)))&gt;0,'Dropdown Selections'!A$8,IF(SUMPRODUCT(--ISNUMBER(SEARCH('Dropdown Selections'!D$22:D$25,C31)))&gt;0,'Dropdown Selections'!A$9,IF(C31="331900 - Federal Grant - Other","OTHER",IF(C31="Total","TOTAL OF ALL CATEGORIES",""))))))))))</f>
        <v>HEALTH &amp; HUMAN SERVICES</v>
      </c>
      <c r="H31" s="42">
        <v>200237</v>
      </c>
      <c r="I31" s="14"/>
      <c r="J31" s="14"/>
      <c r="K31" s="14"/>
      <c r="L31" s="14"/>
      <c r="M31" s="14"/>
      <c r="N31" s="14"/>
      <c r="O31" s="14"/>
      <c r="P31" s="14"/>
      <c r="Q31" s="80"/>
      <c r="R31" s="79"/>
      <c r="S31" s="81">
        <v>200237</v>
      </c>
      <c r="T31" s="79"/>
    </row>
    <row r="32" spans="2:20" x14ac:dyDescent="0.2">
      <c r="B32" s="15"/>
      <c r="C32" s="77" t="s">
        <v>18</v>
      </c>
      <c r="D32" s="78"/>
      <c r="E32" s="78"/>
      <c r="F32" s="79"/>
      <c r="G32" s="8" t="str">
        <f>IF(SUMPRODUCT(--ISNUMBER(SEARCH('Dropdown Selections'!C$2,C32)))&gt;0,'Dropdown Selections'!A$2,IF(SUMPRODUCT(--ISNUMBER(SEARCH('Dropdown Selections'!C$3,C32)))&gt;0,'Dropdown Selections'!A$3,IF(SUMPRODUCT(--ISNUMBER(SEARCH('Dropdown Selections'!D$4:D$9,C32)))&gt;0,'Dropdown Selections'!A$4,IF(SUMPRODUCT(--ISNUMBER(SEARCH('Dropdown Selections'!D$11:D$13,C32)))&gt;0,'Dropdown Selections'!A$5,IF(SUMPRODUCT(--ISNUMBER(SEARCH('Dropdown Selections'!C$15,C32)))&gt;0,'Dropdown Selections'!A$6,IF(SUMPRODUCT(--ISNUMBER(SEARCH('Dropdown Selections'!D$16:D$19,C32)))&gt;0,'Dropdown Selections'!A$7,IF(SUMPRODUCT(--ISNUMBER(SEARCH('Dropdown Selections'!C$21,C32)))&gt;0,'Dropdown Selections'!A$8,IF(SUMPRODUCT(--ISNUMBER(SEARCH('Dropdown Selections'!D$22:D$25,C32)))&gt;0,'Dropdown Selections'!A$9,IF(C32="331900 - Federal Grant - Other","OTHER",IF(C32="Total","TOTAL OF ALL CATEGORIES",""))))))))))</f>
        <v>HEALTH &amp; HUMAN SERVICES</v>
      </c>
      <c r="H32" s="14"/>
      <c r="I32" s="42">
        <v>356789</v>
      </c>
      <c r="J32" s="14"/>
      <c r="K32" s="14"/>
      <c r="L32" s="14"/>
      <c r="M32" s="14"/>
      <c r="N32" s="14"/>
      <c r="O32" s="14"/>
      <c r="P32" s="14"/>
      <c r="Q32" s="80"/>
      <c r="R32" s="79"/>
      <c r="S32" s="81">
        <v>356789</v>
      </c>
      <c r="T32" s="79"/>
    </row>
    <row r="33" spans="2:20" x14ac:dyDescent="0.2">
      <c r="B33" s="15"/>
      <c r="C33" s="77" t="s">
        <v>22</v>
      </c>
      <c r="D33" s="78"/>
      <c r="E33" s="78"/>
      <c r="F33" s="79"/>
      <c r="G33" s="8" t="str">
        <f>IF(SUMPRODUCT(--ISNUMBER(SEARCH('Dropdown Selections'!C$2,C33)))&gt;0,'Dropdown Selections'!A$2,IF(SUMPRODUCT(--ISNUMBER(SEARCH('Dropdown Selections'!C$3,C33)))&gt;0,'Dropdown Selections'!A$3,IF(SUMPRODUCT(--ISNUMBER(SEARCH('Dropdown Selections'!D$4:D$9,C33)))&gt;0,'Dropdown Selections'!A$4,IF(SUMPRODUCT(--ISNUMBER(SEARCH('Dropdown Selections'!D$11:D$13,C33)))&gt;0,'Dropdown Selections'!A$5,IF(SUMPRODUCT(--ISNUMBER(SEARCH('Dropdown Selections'!C$15,C33)))&gt;0,'Dropdown Selections'!A$6,IF(SUMPRODUCT(--ISNUMBER(SEARCH('Dropdown Selections'!D$16:D$19,C33)))&gt;0,'Dropdown Selections'!A$7,IF(SUMPRODUCT(--ISNUMBER(SEARCH('Dropdown Selections'!C$21,C33)))&gt;0,'Dropdown Selections'!A$8,IF(SUMPRODUCT(--ISNUMBER(SEARCH('Dropdown Selections'!D$22:D$25,C33)))&gt;0,'Dropdown Selections'!A$9,IF(C33="331900 - Federal Grant - Other","OTHER",IF(C33="Total","TOTAL OF ALL CATEGORIES",""))))))))))</f>
        <v>CULTURE/RECREATION</v>
      </c>
      <c r="H33" s="14"/>
      <c r="I33" s="42">
        <v>16007</v>
      </c>
      <c r="J33" s="14"/>
      <c r="K33" s="14"/>
      <c r="L33" s="14"/>
      <c r="M33" s="14"/>
      <c r="N33" s="14"/>
      <c r="O33" s="14"/>
      <c r="P33" s="14"/>
      <c r="Q33" s="80"/>
      <c r="R33" s="79"/>
      <c r="S33" s="81">
        <v>16007</v>
      </c>
      <c r="T33" s="79"/>
    </row>
    <row r="34" spans="2:20" x14ac:dyDescent="0.2">
      <c r="B34" s="15"/>
      <c r="C34" s="77" t="s">
        <v>29</v>
      </c>
      <c r="D34" s="78"/>
      <c r="E34" s="78"/>
      <c r="F34" s="79"/>
      <c r="G34" s="8" t="str">
        <f>IF(SUMPRODUCT(--ISNUMBER(SEARCH('Dropdown Selections'!C$2,C34)))&gt;0,'Dropdown Selections'!A$2,IF(SUMPRODUCT(--ISNUMBER(SEARCH('Dropdown Selections'!C$3,C34)))&gt;0,'Dropdown Selections'!A$3,IF(SUMPRODUCT(--ISNUMBER(SEARCH('Dropdown Selections'!D$4:D$9,C34)))&gt;0,'Dropdown Selections'!A$4,IF(SUMPRODUCT(--ISNUMBER(SEARCH('Dropdown Selections'!D$11:D$13,C34)))&gt;0,'Dropdown Selections'!A$5,IF(SUMPRODUCT(--ISNUMBER(SEARCH('Dropdown Selections'!C$15,C34)))&gt;0,'Dropdown Selections'!A$6,IF(SUMPRODUCT(--ISNUMBER(SEARCH('Dropdown Selections'!D$16:D$19,C34)))&gt;0,'Dropdown Selections'!A$7,IF(SUMPRODUCT(--ISNUMBER(SEARCH('Dropdown Selections'!C$21,C34)))&gt;0,'Dropdown Selections'!A$8,IF(SUMPRODUCT(--ISNUMBER(SEARCH('Dropdown Selections'!D$22:D$25,C34)))&gt;0,'Dropdown Selections'!A$9,IF(C34="331900 - Federal Grant - Other","OTHER",IF(C34="Total","TOTAL OF ALL CATEGORIES",""))))))))))</f>
        <v>OTHER</v>
      </c>
      <c r="H34" s="14"/>
      <c r="I34" s="42">
        <v>250814</v>
      </c>
      <c r="J34" s="14"/>
      <c r="K34" s="14"/>
      <c r="L34" s="14"/>
      <c r="M34" s="14"/>
      <c r="N34" s="14"/>
      <c r="O34" s="14"/>
      <c r="P34" s="14"/>
      <c r="Q34" s="80"/>
      <c r="R34" s="79"/>
      <c r="S34" s="81">
        <v>250814</v>
      </c>
      <c r="T34" s="79"/>
    </row>
    <row r="35" spans="2:20" x14ac:dyDescent="0.2">
      <c r="B35" s="13"/>
      <c r="C35" s="70" t="s">
        <v>12</v>
      </c>
      <c r="D35" s="71"/>
      <c r="E35" s="84" t="s">
        <v>12</v>
      </c>
      <c r="F35" s="79"/>
      <c r="G35" s="8" t="str">
        <f>IF(SUMPRODUCT(--ISNUMBER(SEARCH('Dropdown Selections'!C$2,C35)))&gt;0,'Dropdown Selections'!A$2,IF(SUMPRODUCT(--ISNUMBER(SEARCH('Dropdown Selections'!C$3,C35)))&gt;0,'Dropdown Selections'!A$3,IF(SUMPRODUCT(--ISNUMBER(SEARCH('Dropdown Selections'!D$4:D$9,C35)))&gt;0,'Dropdown Selections'!A$4,IF(SUMPRODUCT(--ISNUMBER(SEARCH('Dropdown Selections'!D$11:D$13,C35)))&gt;0,'Dropdown Selections'!A$5,IF(SUMPRODUCT(--ISNUMBER(SEARCH('Dropdown Selections'!C$15,C35)))&gt;0,'Dropdown Selections'!A$6,IF(SUMPRODUCT(--ISNUMBER(SEARCH('Dropdown Selections'!D$16:D$19,C35)))&gt;0,'Dropdown Selections'!A$7,IF(SUMPRODUCT(--ISNUMBER(SEARCH('Dropdown Selections'!C$21,C35)))&gt;0,'Dropdown Selections'!A$8,IF(SUMPRODUCT(--ISNUMBER(SEARCH('Dropdown Selections'!D$22:D$25,C35)))&gt;0,'Dropdown Selections'!A$9,IF(C35="331900 - Federal Grant - Other","OTHER",IF(C35="Total","TOTAL OF ALL CATEGORIES",""))))))))))</f>
        <v>TOTAL OF ALL CATEGORIES</v>
      </c>
      <c r="H35" s="43">
        <v>323871</v>
      </c>
      <c r="I35" s="43">
        <v>5797938</v>
      </c>
      <c r="J35" s="12"/>
      <c r="K35" s="12"/>
      <c r="L35" s="12"/>
      <c r="M35" s="12"/>
      <c r="N35" s="12"/>
      <c r="O35" s="12"/>
      <c r="P35" s="12"/>
      <c r="Q35" s="85"/>
      <c r="R35" s="79"/>
      <c r="S35" s="86">
        <v>6121809</v>
      </c>
      <c r="T35" s="79"/>
    </row>
    <row r="36" spans="2:20" x14ac:dyDescent="0.2">
      <c r="B36" s="89" t="s">
        <v>66</v>
      </c>
      <c r="C36" s="78"/>
      <c r="D36" s="78"/>
      <c r="E36" s="78"/>
      <c r="F36" s="78"/>
      <c r="G36" s="78"/>
      <c r="H36" s="78"/>
      <c r="I36" s="78"/>
      <c r="J36" s="79"/>
      <c r="K36" s="17"/>
      <c r="L36" s="17"/>
      <c r="M36" s="17"/>
      <c r="N36" s="17"/>
      <c r="O36" s="17"/>
      <c r="P36" s="17"/>
      <c r="Q36" s="90"/>
      <c r="R36" s="79"/>
      <c r="S36" s="90"/>
      <c r="T36" s="79"/>
    </row>
    <row r="37" spans="2:20" ht="18" x14ac:dyDescent="0.2">
      <c r="B37" s="87" t="s">
        <v>2</v>
      </c>
      <c r="C37" s="83"/>
      <c r="D37" s="83"/>
      <c r="E37" s="83"/>
      <c r="F37" s="83"/>
      <c r="H37" s="16" t="s">
        <v>3</v>
      </c>
      <c r="I37" s="9" t="s">
        <v>194</v>
      </c>
      <c r="J37" s="16" t="s">
        <v>4</v>
      </c>
      <c r="K37" s="16" t="s">
        <v>5</v>
      </c>
      <c r="L37" s="16" t="s">
        <v>6</v>
      </c>
      <c r="M37" s="16" t="s">
        <v>7</v>
      </c>
      <c r="N37" s="16" t="s">
        <v>8</v>
      </c>
      <c r="O37" s="16" t="s">
        <v>9</v>
      </c>
      <c r="P37" s="16" t="s">
        <v>10</v>
      </c>
      <c r="Q37" s="88" t="s">
        <v>11</v>
      </c>
      <c r="R37" s="79"/>
      <c r="S37" s="88" t="s">
        <v>198</v>
      </c>
      <c r="T37" s="79"/>
    </row>
    <row r="38" spans="2:20" x14ac:dyDescent="0.2">
      <c r="B38" s="15"/>
      <c r="C38" s="77" t="s">
        <v>14</v>
      </c>
      <c r="D38" s="78"/>
      <c r="E38" s="78"/>
      <c r="F38" s="79"/>
      <c r="G38" s="8" t="str">
        <f>IF(SUMPRODUCT(--ISNUMBER(SEARCH('Dropdown Selections'!C$2,C38)))&gt;0,'Dropdown Selections'!A$2,IF(SUMPRODUCT(--ISNUMBER(SEARCH('Dropdown Selections'!C$3,C38)))&gt;0,'Dropdown Selections'!A$3,IF(SUMPRODUCT(--ISNUMBER(SEARCH('Dropdown Selections'!D$4:D$9,C38)))&gt;0,'Dropdown Selections'!A$4,IF(SUMPRODUCT(--ISNUMBER(SEARCH('Dropdown Selections'!D$11:D$13,C38)))&gt;0,'Dropdown Selections'!A$5,IF(SUMPRODUCT(--ISNUMBER(SEARCH('Dropdown Selections'!C$15,C38)))&gt;0,'Dropdown Selections'!A$6,IF(SUMPRODUCT(--ISNUMBER(SEARCH('Dropdown Selections'!D$16:D$19,C38)))&gt;0,'Dropdown Selections'!A$7,IF(SUMPRODUCT(--ISNUMBER(SEARCH('Dropdown Selections'!C$21,C38)))&gt;0,'Dropdown Selections'!A$8,IF(SUMPRODUCT(--ISNUMBER(SEARCH('Dropdown Selections'!D$22:D$25,C38)))&gt;0,'Dropdown Selections'!A$9,IF(C38="331900 - Federal Grant - Other","OTHER",IF(C38="Total","TOTAL OF ALL CATEGORIES",""))))))))))</f>
        <v>PUBLIC SAFETY</v>
      </c>
      <c r="H38" s="14"/>
      <c r="I38" s="42">
        <v>20850573</v>
      </c>
      <c r="J38" s="14"/>
      <c r="K38" s="14"/>
      <c r="L38" s="14"/>
      <c r="M38" s="42">
        <v>58131</v>
      </c>
      <c r="N38" s="14"/>
      <c r="O38" s="14"/>
      <c r="P38" s="14"/>
      <c r="Q38" s="80"/>
      <c r="R38" s="79"/>
      <c r="S38" s="81">
        <v>20908704</v>
      </c>
      <c r="T38" s="79"/>
    </row>
    <row r="39" spans="2:20" x14ac:dyDescent="0.2">
      <c r="B39" s="15"/>
      <c r="C39" s="77" t="s">
        <v>64</v>
      </c>
      <c r="D39" s="78"/>
      <c r="E39" s="78"/>
      <c r="F39" s="79"/>
      <c r="G39" s="8" t="str">
        <f>IF(SUMPRODUCT(--ISNUMBER(SEARCH('Dropdown Selections'!C$2,C39)))&gt;0,'Dropdown Selections'!A$2,IF(SUMPRODUCT(--ISNUMBER(SEARCH('Dropdown Selections'!C$3,C39)))&gt;0,'Dropdown Selections'!A$3,IF(SUMPRODUCT(--ISNUMBER(SEARCH('Dropdown Selections'!D$4:D$9,C39)))&gt;0,'Dropdown Selections'!A$4,IF(SUMPRODUCT(--ISNUMBER(SEARCH('Dropdown Selections'!D$11:D$13,C39)))&gt;0,'Dropdown Selections'!A$5,IF(SUMPRODUCT(--ISNUMBER(SEARCH('Dropdown Selections'!C$15,C39)))&gt;0,'Dropdown Selections'!A$6,IF(SUMPRODUCT(--ISNUMBER(SEARCH('Dropdown Selections'!D$16:D$19,C39)))&gt;0,'Dropdown Selections'!A$7,IF(SUMPRODUCT(--ISNUMBER(SEARCH('Dropdown Selections'!C$21,C39)))&gt;0,'Dropdown Selections'!A$8,IF(SUMPRODUCT(--ISNUMBER(SEARCH('Dropdown Selections'!D$22:D$25,C39)))&gt;0,'Dropdown Selections'!A$9,IF(C39="331900 - Federal Grant - Other","OTHER",IF(C39="Total","TOTAL OF ALL CATEGORIES",""))))))))))</f>
        <v>PHYSICAL ENVIRONMENT</v>
      </c>
      <c r="H39" s="14"/>
      <c r="I39" s="14"/>
      <c r="J39" s="14"/>
      <c r="K39" s="14"/>
      <c r="L39" s="14"/>
      <c r="M39" s="14"/>
      <c r="N39" s="14"/>
      <c r="O39" s="14"/>
      <c r="P39" s="14"/>
      <c r="Q39" s="80"/>
      <c r="R39" s="79"/>
      <c r="S39" s="91">
        <v>0</v>
      </c>
      <c r="T39" s="79"/>
    </row>
    <row r="40" spans="2:20" x14ac:dyDescent="0.2">
      <c r="B40" s="15"/>
      <c r="C40" s="77" t="s">
        <v>15</v>
      </c>
      <c r="D40" s="78"/>
      <c r="E40" s="78"/>
      <c r="F40" s="79"/>
      <c r="G40" s="8" t="str">
        <f>IF(SUMPRODUCT(--ISNUMBER(SEARCH('Dropdown Selections'!C$2,C40)))&gt;0,'Dropdown Selections'!A$2,IF(SUMPRODUCT(--ISNUMBER(SEARCH('Dropdown Selections'!C$3,C40)))&gt;0,'Dropdown Selections'!A$3,IF(SUMPRODUCT(--ISNUMBER(SEARCH('Dropdown Selections'!D$4:D$9,C40)))&gt;0,'Dropdown Selections'!A$4,IF(SUMPRODUCT(--ISNUMBER(SEARCH('Dropdown Selections'!D$11:D$13,C40)))&gt;0,'Dropdown Selections'!A$5,IF(SUMPRODUCT(--ISNUMBER(SEARCH('Dropdown Selections'!C$15,C40)))&gt;0,'Dropdown Selections'!A$6,IF(SUMPRODUCT(--ISNUMBER(SEARCH('Dropdown Selections'!D$16:D$19,C40)))&gt;0,'Dropdown Selections'!A$7,IF(SUMPRODUCT(--ISNUMBER(SEARCH('Dropdown Selections'!C$21,C40)))&gt;0,'Dropdown Selections'!A$8,IF(SUMPRODUCT(--ISNUMBER(SEARCH('Dropdown Selections'!D$22:D$25,C40)))&gt;0,'Dropdown Selections'!A$9,IF(C40="331900 - Federal Grant - Other","OTHER",IF(C40="Total","TOTAL OF ALL CATEGORIES",""))))))))))</f>
        <v>PHYSICAL ENVIRONMENT</v>
      </c>
      <c r="H40" s="14"/>
      <c r="I40" s="14"/>
      <c r="J40" s="14"/>
      <c r="K40" s="14"/>
      <c r="L40" s="14"/>
      <c r="M40" s="14"/>
      <c r="N40" s="14"/>
      <c r="O40" s="14"/>
      <c r="P40" s="14"/>
      <c r="Q40" s="80"/>
      <c r="R40" s="79"/>
      <c r="S40" s="91">
        <v>0</v>
      </c>
      <c r="T40" s="79"/>
    </row>
    <row r="41" spans="2:20" x14ac:dyDescent="0.2">
      <c r="B41" s="15"/>
      <c r="C41" s="77" t="s">
        <v>27</v>
      </c>
      <c r="D41" s="78"/>
      <c r="E41" s="78"/>
      <c r="F41" s="79"/>
      <c r="G41" s="8" t="str">
        <f>IF(SUMPRODUCT(--ISNUMBER(SEARCH('Dropdown Selections'!C$2,C41)))&gt;0,'Dropdown Selections'!A$2,IF(SUMPRODUCT(--ISNUMBER(SEARCH('Dropdown Selections'!C$3,C41)))&gt;0,'Dropdown Selections'!A$3,IF(SUMPRODUCT(--ISNUMBER(SEARCH('Dropdown Selections'!D$4:D$9,C41)))&gt;0,'Dropdown Selections'!A$4,IF(SUMPRODUCT(--ISNUMBER(SEARCH('Dropdown Selections'!D$11:D$13,C41)))&gt;0,'Dropdown Selections'!A$5,IF(SUMPRODUCT(--ISNUMBER(SEARCH('Dropdown Selections'!C$15,C41)))&gt;0,'Dropdown Selections'!A$6,IF(SUMPRODUCT(--ISNUMBER(SEARCH('Dropdown Selections'!D$16:D$19,C41)))&gt;0,'Dropdown Selections'!A$7,IF(SUMPRODUCT(--ISNUMBER(SEARCH('Dropdown Selections'!C$21,C41)))&gt;0,'Dropdown Selections'!A$8,IF(SUMPRODUCT(--ISNUMBER(SEARCH('Dropdown Selections'!D$22:D$25,C41)))&gt;0,'Dropdown Selections'!A$9,IF(C41="331900 - Federal Grant - Other","OTHER",IF(C41="Total","TOTAL OF ALL CATEGORIES",""))))))))))</f>
        <v>TRANSPORTATION</v>
      </c>
      <c r="H41" s="14"/>
      <c r="I41" s="14"/>
      <c r="J41" s="14"/>
      <c r="K41" s="14"/>
      <c r="L41" s="14"/>
      <c r="M41" s="42">
        <v>1928723</v>
      </c>
      <c r="N41" s="14"/>
      <c r="O41" s="14"/>
      <c r="P41" s="14"/>
      <c r="Q41" s="80"/>
      <c r="R41" s="79"/>
      <c r="S41" s="81">
        <v>1928723</v>
      </c>
      <c r="T41" s="79"/>
    </row>
    <row r="42" spans="2:20" x14ac:dyDescent="0.2">
      <c r="B42" s="15"/>
      <c r="C42" s="77" t="s">
        <v>16</v>
      </c>
      <c r="D42" s="78"/>
      <c r="E42" s="78"/>
      <c r="F42" s="79"/>
      <c r="G42" s="8" t="str">
        <f>IF(SUMPRODUCT(--ISNUMBER(SEARCH('Dropdown Selections'!C$2,C42)))&gt;0,'Dropdown Selections'!A$2,IF(SUMPRODUCT(--ISNUMBER(SEARCH('Dropdown Selections'!C$3,C42)))&gt;0,'Dropdown Selections'!A$3,IF(SUMPRODUCT(--ISNUMBER(SEARCH('Dropdown Selections'!D$4:D$9,C42)))&gt;0,'Dropdown Selections'!A$4,IF(SUMPRODUCT(--ISNUMBER(SEARCH('Dropdown Selections'!D$11:D$13,C42)))&gt;0,'Dropdown Selections'!A$5,IF(SUMPRODUCT(--ISNUMBER(SEARCH('Dropdown Selections'!C$15,C42)))&gt;0,'Dropdown Selections'!A$6,IF(SUMPRODUCT(--ISNUMBER(SEARCH('Dropdown Selections'!D$16:D$19,C42)))&gt;0,'Dropdown Selections'!A$7,IF(SUMPRODUCT(--ISNUMBER(SEARCH('Dropdown Selections'!C$21,C42)))&gt;0,'Dropdown Selections'!A$8,IF(SUMPRODUCT(--ISNUMBER(SEARCH('Dropdown Selections'!D$22:D$25,C42)))&gt;0,'Dropdown Selections'!A$9,IF(C42="331900 - Federal Grant - Other","OTHER",IF(C42="Total","TOTAL OF ALL CATEGORIES",""))))))))))</f>
        <v>TRANSPORTATION</v>
      </c>
      <c r="H42" s="14"/>
      <c r="I42" s="42">
        <v>3100116</v>
      </c>
      <c r="J42" s="14"/>
      <c r="K42" s="14"/>
      <c r="L42" s="14"/>
      <c r="M42" s="14"/>
      <c r="N42" s="14"/>
      <c r="O42" s="14"/>
      <c r="P42" s="14"/>
      <c r="Q42" s="80"/>
      <c r="R42" s="79"/>
      <c r="S42" s="81">
        <v>3100116</v>
      </c>
      <c r="T42" s="79"/>
    </row>
    <row r="43" spans="2:20" x14ac:dyDescent="0.2">
      <c r="B43" s="15"/>
      <c r="C43" s="77" t="s">
        <v>17</v>
      </c>
      <c r="D43" s="78"/>
      <c r="E43" s="78"/>
      <c r="F43" s="79"/>
      <c r="G43" s="8" t="str">
        <f>IF(SUMPRODUCT(--ISNUMBER(SEARCH('Dropdown Selections'!C$2,C43)))&gt;0,'Dropdown Selections'!A$2,IF(SUMPRODUCT(--ISNUMBER(SEARCH('Dropdown Selections'!C$3,C43)))&gt;0,'Dropdown Selections'!A$3,IF(SUMPRODUCT(--ISNUMBER(SEARCH('Dropdown Selections'!D$4:D$9,C43)))&gt;0,'Dropdown Selections'!A$4,IF(SUMPRODUCT(--ISNUMBER(SEARCH('Dropdown Selections'!D$11:D$13,C43)))&gt;0,'Dropdown Selections'!A$5,IF(SUMPRODUCT(--ISNUMBER(SEARCH('Dropdown Selections'!C$15,C43)))&gt;0,'Dropdown Selections'!A$6,IF(SUMPRODUCT(--ISNUMBER(SEARCH('Dropdown Selections'!D$16:D$19,C43)))&gt;0,'Dropdown Selections'!A$7,IF(SUMPRODUCT(--ISNUMBER(SEARCH('Dropdown Selections'!C$21,C43)))&gt;0,'Dropdown Selections'!A$8,IF(SUMPRODUCT(--ISNUMBER(SEARCH('Dropdown Selections'!D$22:D$25,C43)))&gt;0,'Dropdown Selections'!A$9,IF(C43="331900 - Federal Grant - Other","OTHER",IF(C43="Total","TOTAL OF ALL CATEGORIES",""))))))))))</f>
        <v>ECONOMIC ENVIRONMENT</v>
      </c>
      <c r="H43" s="14"/>
      <c r="I43" s="42">
        <v>327014</v>
      </c>
      <c r="J43" s="14"/>
      <c r="K43" s="14"/>
      <c r="L43" s="14"/>
      <c r="M43" s="14"/>
      <c r="N43" s="14"/>
      <c r="O43" s="14"/>
      <c r="P43" s="14"/>
      <c r="Q43" s="80"/>
      <c r="R43" s="79"/>
      <c r="S43" s="81">
        <v>327014</v>
      </c>
      <c r="T43" s="79"/>
    </row>
    <row r="44" spans="2:20" x14ac:dyDescent="0.2">
      <c r="B44" s="15"/>
      <c r="C44" s="77" t="s">
        <v>55</v>
      </c>
      <c r="D44" s="78"/>
      <c r="E44" s="78"/>
      <c r="F44" s="79"/>
      <c r="G44" s="8" t="str">
        <f>IF(SUMPRODUCT(--ISNUMBER(SEARCH('Dropdown Selections'!C$2,C44)))&gt;0,'Dropdown Selections'!A$2,IF(SUMPRODUCT(--ISNUMBER(SEARCH('Dropdown Selections'!C$3,C44)))&gt;0,'Dropdown Selections'!A$3,IF(SUMPRODUCT(--ISNUMBER(SEARCH('Dropdown Selections'!D$4:D$9,C44)))&gt;0,'Dropdown Selections'!A$4,IF(SUMPRODUCT(--ISNUMBER(SEARCH('Dropdown Selections'!D$11:D$13,C44)))&gt;0,'Dropdown Selections'!A$5,IF(SUMPRODUCT(--ISNUMBER(SEARCH('Dropdown Selections'!C$15,C44)))&gt;0,'Dropdown Selections'!A$6,IF(SUMPRODUCT(--ISNUMBER(SEARCH('Dropdown Selections'!D$16:D$19,C44)))&gt;0,'Dropdown Selections'!A$7,IF(SUMPRODUCT(--ISNUMBER(SEARCH('Dropdown Selections'!C$21,C44)))&gt;0,'Dropdown Selections'!A$8,IF(SUMPRODUCT(--ISNUMBER(SEARCH('Dropdown Selections'!D$22:D$25,C44)))&gt;0,'Dropdown Selections'!A$9,IF(C44="331900 - Federal Grant - Other","OTHER",IF(C44="Total","TOTAL OF ALL CATEGORIES",""))))))))))</f>
        <v>HEALTH &amp; HUMAN SERVICES</v>
      </c>
      <c r="H44" s="14"/>
      <c r="I44" s="14"/>
      <c r="J44" s="14"/>
      <c r="K44" s="14"/>
      <c r="L44" s="14"/>
      <c r="M44" s="14"/>
      <c r="N44" s="14"/>
      <c r="O44" s="14"/>
      <c r="P44" s="14"/>
      <c r="Q44" s="80"/>
      <c r="R44" s="79"/>
      <c r="S44" s="91">
        <v>0</v>
      </c>
      <c r="T44" s="79"/>
    </row>
    <row r="45" spans="2:20" x14ac:dyDescent="0.2">
      <c r="B45" s="15"/>
      <c r="C45" s="77" t="s">
        <v>32</v>
      </c>
      <c r="D45" s="78"/>
      <c r="E45" s="78"/>
      <c r="F45" s="79"/>
      <c r="G45" s="8" t="str">
        <f>IF(SUMPRODUCT(--ISNUMBER(SEARCH('Dropdown Selections'!C$2,C45)))&gt;0,'Dropdown Selections'!A$2,IF(SUMPRODUCT(--ISNUMBER(SEARCH('Dropdown Selections'!C$3,C45)))&gt;0,'Dropdown Selections'!A$3,IF(SUMPRODUCT(--ISNUMBER(SEARCH('Dropdown Selections'!D$4:D$9,C45)))&gt;0,'Dropdown Selections'!A$4,IF(SUMPRODUCT(--ISNUMBER(SEARCH('Dropdown Selections'!D$11:D$13,C45)))&gt;0,'Dropdown Selections'!A$5,IF(SUMPRODUCT(--ISNUMBER(SEARCH('Dropdown Selections'!C$15,C45)))&gt;0,'Dropdown Selections'!A$6,IF(SUMPRODUCT(--ISNUMBER(SEARCH('Dropdown Selections'!D$16:D$19,C45)))&gt;0,'Dropdown Selections'!A$7,IF(SUMPRODUCT(--ISNUMBER(SEARCH('Dropdown Selections'!C$21,C45)))&gt;0,'Dropdown Selections'!A$8,IF(SUMPRODUCT(--ISNUMBER(SEARCH('Dropdown Selections'!D$22:D$25,C45)))&gt;0,'Dropdown Selections'!A$9,IF(C45="331900 - Federal Grant - Other","OTHER",IF(C45="Total","TOTAL OF ALL CATEGORIES",""))))))))))</f>
        <v>HEALTH &amp; HUMAN SERVICES</v>
      </c>
      <c r="H45" s="14"/>
      <c r="I45" s="42">
        <v>8315</v>
      </c>
      <c r="J45" s="14"/>
      <c r="K45" s="14"/>
      <c r="L45" s="14"/>
      <c r="M45" s="14"/>
      <c r="N45" s="14"/>
      <c r="O45" s="14"/>
      <c r="P45" s="14"/>
      <c r="Q45" s="80"/>
      <c r="R45" s="79"/>
      <c r="S45" s="81">
        <v>8315</v>
      </c>
      <c r="T45" s="79"/>
    </row>
    <row r="46" spans="2:20" x14ac:dyDescent="0.2">
      <c r="B46" s="15"/>
      <c r="C46" s="77" t="s">
        <v>24</v>
      </c>
      <c r="D46" s="78"/>
      <c r="E46" s="78"/>
      <c r="F46" s="79"/>
      <c r="G46" s="8" t="str">
        <f>IF(SUMPRODUCT(--ISNUMBER(SEARCH('Dropdown Selections'!C$2,C46)))&gt;0,'Dropdown Selections'!A$2,IF(SUMPRODUCT(--ISNUMBER(SEARCH('Dropdown Selections'!C$3,C46)))&gt;0,'Dropdown Selections'!A$3,IF(SUMPRODUCT(--ISNUMBER(SEARCH('Dropdown Selections'!D$4:D$9,C46)))&gt;0,'Dropdown Selections'!A$4,IF(SUMPRODUCT(--ISNUMBER(SEARCH('Dropdown Selections'!D$11:D$13,C46)))&gt;0,'Dropdown Selections'!A$5,IF(SUMPRODUCT(--ISNUMBER(SEARCH('Dropdown Selections'!C$15,C46)))&gt;0,'Dropdown Selections'!A$6,IF(SUMPRODUCT(--ISNUMBER(SEARCH('Dropdown Selections'!D$16:D$19,C46)))&gt;0,'Dropdown Selections'!A$7,IF(SUMPRODUCT(--ISNUMBER(SEARCH('Dropdown Selections'!C$21,C46)))&gt;0,'Dropdown Selections'!A$8,IF(SUMPRODUCT(--ISNUMBER(SEARCH('Dropdown Selections'!D$22:D$25,C46)))&gt;0,'Dropdown Selections'!A$9,IF(C46="331900 - Federal Grant - Other","OTHER",IF(C46="Total","TOTAL OF ALL CATEGORIES",""))))))))))</f>
        <v>HEALTH &amp; HUMAN SERVICES</v>
      </c>
      <c r="H46" s="42">
        <v>90501</v>
      </c>
      <c r="I46" s="42">
        <v>194632</v>
      </c>
      <c r="J46" s="14"/>
      <c r="K46" s="14"/>
      <c r="L46" s="14"/>
      <c r="M46" s="14"/>
      <c r="N46" s="14"/>
      <c r="O46" s="14"/>
      <c r="P46" s="14"/>
      <c r="Q46" s="80"/>
      <c r="R46" s="79"/>
      <c r="S46" s="81">
        <v>285133</v>
      </c>
      <c r="T46" s="79"/>
    </row>
    <row r="47" spans="2:20" x14ac:dyDescent="0.2">
      <c r="B47" s="15"/>
      <c r="C47" s="77" t="s">
        <v>18</v>
      </c>
      <c r="D47" s="78"/>
      <c r="E47" s="78"/>
      <c r="F47" s="79"/>
      <c r="G47" s="8" t="str">
        <f>IF(SUMPRODUCT(--ISNUMBER(SEARCH('Dropdown Selections'!C$2,C47)))&gt;0,'Dropdown Selections'!A$2,IF(SUMPRODUCT(--ISNUMBER(SEARCH('Dropdown Selections'!C$3,C47)))&gt;0,'Dropdown Selections'!A$3,IF(SUMPRODUCT(--ISNUMBER(SEARCH('Dropdown Selections'!D$4:D$9,C47)))&gt;0,'Dropdown Selections'!A$4,IF(SUMPRODUCT(--ISNUMBER(SEARCH('Dropdown Selections'!D$11:D$13,C47)))&gt;0,'Dropdown Selections'!A$5,IF(SUMPRODUCT(--ISNUMBER(SEARCH('Dropdown Selections'!C$15,C47)))&gt;0,'Dropdown Selections'!A$6,IF(SUMPRODUCT(--ISNUMBER(SEARCH('Dropdown Selections'!D$16:D$19,C47)))&gt;0,'Dropdown Selections'!A$7,IF(SUMPRODUCT(--ISNUMBER(SEARCH('Dropdown Selections'!C$21,C47)))&gt;0,'Dropdown Selections'!A$8,IF(SUMPRODUCT(--ISNUMBER(SEARCH('Dropdown Selections'!D$22:D$25,C47)))&gt;0,'Dropdown Selections'!A$9,IF(C47="331900 - Federal Grant - Other","OTHER",IF(C47="Total","TOTAL OF ALL CATEGORIES",""))))))))))</f>
        <v>HEALTH &amp; HUMAN SERVICES</v>
      </c>
      <c r="H47" s="14"/>
      <c r="I47" s="42">
        <v>656888</v>
      </c>
      <c r="J47" s="14"/>
      <c r="K47" s="14"/>
      <c r="L47" s="14"/>
      <c r="M47" s="14"/>
      <c r="N47" s="14"/>
      <c r="O47" s="14"/>
      <c r="P47" s="14"/>
      <c r="Q47" s="80"/>
      <c r="R47" s="79"/>
      <c r="S47" s="81">
        <v>656888</v>
      </c>
      <c r="T47" s="79"/>
    </row>
    <row r="48" spans="2:20" x14ac:dyDescent="0.2">
      <c r="B48" s="15"/>
      <c r="C48" s="77" t="s">
        <v>22</v>
      </c>
      <c r="D48" s="78"/>
      <c r="E48" s="78"/>
      <c r="F48" s="79"/>
      <c r="G48" s="8" t="str">
        <f>IF(SUMPRODUCT(--ISNUMBER(SEARCH('Dropdown Selections'!C$2,C48)))&gt;0,'Dropdown Selections'!A$2,IF(SUMPRODUCT(--ISNUMBER(SEARCH('Dropdown Selections'!C$3,C48)))&gt;0,'Dropdown Selections'!A$3,IF(SUMPRODUCT(--ISNUMBER(SEARCH('Dropdown Selections'!D$4:D$9,C48)))&gt;0,'Dropdown Selections'!A$4,IF(SUMPRODUCT(--ISNUMBER(SEARCH('Dropdown Selections'!D$11:D$13,C48)))&gt;0,'Dropdown Selections'!A$5,IF(SUMPRODUCT(--ISNUMBER(SEARCH('Dropdown Selections'!C$15,C48)))&gt;0,'Dropdown Selections'!A$6,IF(SUMPRODUCT(--ISNUMBER(SEARCH('Dropdown Selections'!D$16:D$19,C48)))&gt;0,'Dropdown Selections'!A$7,IF(SUMPRODUCT(--ISNUMBER(SEARCH('Dropdown Selections'!C$21,C48)))&gt;0,'Dropdown Selections'!A$8,IF(SUMPRODUCT(--ISNUMBER(SEARCH('Dropdown Selections'!D$22:D$25,C48)))&gt;0,'Dropdown Selections'!A$9,IF(C48="331900 - Federal Grant - Other","OTHER",IF(C48="Total","TOTAL OF ALL CATEGORIES",""))))))))))</f>
        <v>CULTURE/RECREATION</v>
      </c>
      <c r="H48" s="14"/>
      <c r="I48" s="42">
        <v>17150</v>
      </c>
      <c r="J48" s="14"/>
      <c r="K48" s="14"/>
      <c r="L48" s="14"/>
      <c r="M48" s="14"/>
      <c r="N48" s="14"/>
      <c r="O48" s="14"/>
      <c r="P48" s="14"/>
      <c r="Q48" s="80"/>
      <c r="R48" s="79"/>
      <c r="S48" s="81">
        <v>17150</v>
      </c>
      <c r="T48" s="79"/>
    </row>
    <row r="49" spans="2:20" x14ac:dyDescent="0.2">
      <c r="B49" s="15"/>
      <c r="C49" s="77" t="s">
        <v>29</v>
      </c>
      <c r="D49" s="78"/>
      <c r="E49" s="78"/>
      <c r="F49" s="79"/>
      <c r="G49" s="8" t="str">
        <f>IF(SUMPRODUCT(--ISNUMBER(SEARCH('Dropdown Selections'!C$2,C49)))&gt;0,'Dropdown Selections'!A$2,IF(SUMPRODUCT(--ISNUMBER(SEARCH('Dropdown Selections'!C$3,C49)))&gt;0,'Dropdown Selections'!A$3,IF(SUMPRODUCT(--ISNUMBER(SEARCH('Dropdown Selections'!D$4:D$9,C49)))&gt;0,'Dropdown Selections'!A$4,IF(SUMPRODUCT(--ISNUMBER(SEARCH('Dropdown Selections'!D$11:D$13,C49)))&gt;0,'Dropdown Selections'!A$5,IF(SUMPRODUCT(--ISNUMBER(SEARCH('Dropdown Selections'!C$15,C49)))&gt;0,'Dropdown Selections'!A$6,IF(SUMPRODUCT(--ISNUMBER(SEARCH('Dropdown Selections'!D$16:D$19,C49)))&gt;0,'Dropdown Selections'!A$7,IF(SUMPRODUCT(--ISNUMBER(SEARCH('Dropdown Selections'!C$21,C49)))&gt;0,'Dropdown Selections'!A$8,IF(SUMPRODUCT(--ISNUMBER(SEARCH('Dropdown Selections'!D$22:D$25,C49)))&gt;0,'Dropdown Selections'!A$9,IF(C49="331900 - Federal Grant - Other","OTHER",IF(C49="Total","TOTAL OF ALL CATEGORIES",""))))))))))</f>
        <v>OTHER</v>
      </c>
      <c r="H49" s="14"/>
      <c r="I49" s="14"/>
      <c r="J49" s="14"/>
      <c r="K49" s="14"/>
      <c r="L49" s="14"/>
      <c r="M49" s="14"/>
      <c r="N49" s="14"/>
      <c r="O49" s="14"/>
      <c r="P49" s="14"/>
      <c r="Q49" s="80"/>
      <c r="R49" s="79"/>
      <c r="S49" s="91">
        <v>0</v>
      </c>
      <c r="T49" s="79"/>
    </row>
    <row r="50" spans="2:20" x14ac:dyDescent="0.2">
      <c r="B50" s="13"/>
      <c r="C50" s="70" t="s">
        <v>12</v>
      </c>
      <c r="D50" s="71"/>
      <c r="E50" s="84" t="s">
        <v>12</v>
      </c>
      <c r="F50" s="79"/>
      <c r="G50" s="8" t="str">
        <f>IF(SUMPRODUCT(--ISNUMBER(SEARCH('Dropdown Selections'!C$2,C50)))&gt;0,'Dropdown Selections'!A$2,IF(SUMPRODUCT(--ISNUMBER(SEARCH('Dropdown Selections'!C$3,C50)))&gt;0,'Dropdown Selections'!A$3,IF(SUMPRODUCT(--ISNUMBER(SEARCH('Dropdown Selections'!D$4:D$9,C50)))&gt;0,'Dropdown Selections'!A$4,IF(SUMPRODUCT(--ISNUMBER(SEARCH('Dropdown Selections'!D$11:D$13,C50)))&gt;0,'Dropdown Selections'!A$5,IF(SUMPRODUCT(--ISNUMBER(SEARCH('Dropdown Selections'!C$15,C50)))&gt;0,'Dropdown Selections'!A$6,IF(SUMPRODUCT(--ISNUMBER(SEARCH('Dropdown Selections'!D$16:D$19,C50)))&gt;0,'Dropdown Selections'!A$7,IF(SUMPRODUCT(--ISNUMBER(SEARCH('Dropdown Selections'!C$21,C50)))&gt;0,'Dropdown Selections'!A$8,IF(SUMPRODUCT(--ISNUMBER(SEARCH('Dropdown Selections'!D$22:D$25,C50)))&gt;0,'Dropdown Selections'!A$9,IF(C50="331900 - Federal Grant - Other","OTHER",IF(C50="Total","TOTAL OF ALL CATEGORIES",""))))))))))</f>
        <v>TOTAL OF ALL CATEGORIES</v>
      </c>
      <c r="H50" s="43">
        <v>90501</v>
      </c>
      <c r="I50" s="43">
        <v>25154688</v>
      </c>
      <c r="J50" s="12"/>
      <c r="K50" s="12"/>
      <c r="L50" s="12"/>
      <c r="M50" s="43">
        <v>1986854</v>
      </c>
      <c r="N50" s="12"/>
      <c r="O50" s="12"/>
      <c r="P50" s="12"/>
      <c r="Q50" s="85"/>
      <c r="R50" s="79"/>
      <c r="S50" s="86">
        <v>27232043</v>
      </c>
      <c r="T50" s="79"/>
    </row>
    <row r="51" spans="2:20" x14ac:dyDescent="0.2">
      <c r="B51" s="89" t="s">
        <v>65</v>
      </c>
      <c r="C51" s="78"/>
      <c r="D51" s="78"/>
      <c r="E51" s="78"/>
      <c r="F51" s="78"/>
      <c r="G51" s="78"/>
      <c r="H51" s="78"/>
      <c r="I51" s="78"/>
      <c r="J51" s="79"/>
      <c r="K51" s="17"/>
      <c r="L51" s="17"/>
      <c r="M51" s="17"/>
      <c r="N51" s="17"/>
      <c r="O51" s="17"/>
      <c r="P51" s="17"/>
      <c r="Q51" s="90"/>
      <c r="R51" s="79"/>
      <c r="S51" s="90"/>
      <c r="T51" s="79"/>
    </row>
    <row r="52" spans="2:20" ht="18" x14ac:dyDescent="0.2">
      <c r="B52" s="87" t="s">
        <v>2</v>
      </c>
      <c r="C52" s="83"/>
      <c r="D52" s="83"/>
      <c r="E52" s="83"/>
      <c r="F52" s="83"/>
      <c r="H52" s="16" t="s">
        <v>3</v>
      </c>
      <c r="I52" s="9" t="s">
        <v>194</v>
      </c>
      <c r="J52" s="16" t="s">
        <v>4</v>
      </c>
      <c r="K52" s="16" t="s">
        <v>5</v>
      </c>
      <c r="L52" s="16" t="s">
        <v>6</v>
      </c>
      <c r="M52" s="16" t="s">
        <v>7</v>
      </c>
      <c r="N52" s="16" t="s">
        <v>8</v>
      </c>
      <c r="O52" s="16" t="s">
        <v>9</v>
      </c>
      <c r="P52" s="16" t="s">
        <v>10</v>
      </c>
      <c r="Q52" s="88" t="s">
        <v>11</v>
      </c>
      <c r="R52" s="79"/>
      <c r="S52" s="88" t="s">
        <v>198</v>
      </c>
      <c r="T52" s="79"/>
    </row>
    <row r="53" spans="2:20" x14ac:dyDescent="0.2">
      <c r="B53" s="15"/>
      <c r="C53" s="77" t="s">
        <v>13</v>
      </c>
      <c r="D53" s="78"/>
      <c r="E53" s="78"/>
      <c r="F53" s="79"/>
      <c r="G53" s="8" t="str">
        <f>IF(SUMPRODUCT(--ISNUMBER(SEARCH('Dropdown Selections'!C$2,C53)))&gt;0,'Dropdown Selections'!A$2,IF(SUMPRODUCT(--ISNUMBER(SEARCH('Dropdown Selections'!C$3,C53)))&gt;0,'Dropdown Selections'!A$3,IF(SUMPRODUCT(--ISNUMBER(SEARCH('Dropdown Selections'!D$4:D$9,C53)))&gt;0,'Dropdown Selections'!A$4,IF(SUMPRODUCT(--ISNUMBER(SEARCH('Dropdown Selections'!D$11:D$13,C53)))&gt;0,'Dropdown Selections'!A$5,IF(SUMPRODUCT(--ISNUMBER(SEARCH('Dropdown Selections'!C$15,C53)))&gt;0,'Dropdown Selections'!A$6,IF(SUMPRODUCT(--ISNUMBER(SEARCH('Dropdown Selections'!D$16:D$19,C53)))&gt;0,'Dropdown Selections'!A$7,IF(SUMPRODUCT(--ISNUMBER(SEARCH('Dropdown Selections'!C$21,C53)))&gt;0,'Dropdown Selections'!A$8,IF(SUMPRODUCT(--ISNUMBER(SEARCH('Dropdown Selections'!D$22:D$25,C53)))&gt;0,'Dropdown Selections'!A$9,IF(C53="331900 - Federal Grant - Other","OTHER",IF(C53="Total","TOTAL OF ALL CATEGORIES",""))))))))))</f>
        <v>GENERAL GOVERNMENT</v>
      </c>
      <c r="H53" s="42">
        <v>113062</v>
      </c>
      <c r="I53" s="14"/>
      <c r="J53" s="14"/>
      <c r="K53" s="14"/>
      <c r="L53" s="14"/>
      <c r="M53" s="14"/>
      <c r="N53" s="14"/>
      <c r="O53" s="14"/>
      <c r="P53" s="14"/>
      <c r="Q53" s="80"/>
      <c r="R53" s="79"/>
      <c r="S53" s="81">
        <v>113062</v>
      </c>
      <c r="T53" s="79"/>
    </row>
    <row r="54" spans="2:20" x14ac:dyDescent="0.2">
      <c r="B54" s="15"/>
      <c r="C54" s="77" t="s">
        <v>14</v>
      </c>
      <c r="D54" s="78"/>
      <c r="E54" s="78"/>
      <c r="F54" s="79"/>
      <c r="G54" s="8" t="str">
        <f>IF(SUMPRODUCT(--ISNUMBER(SEARCH('Dropdown Selections'!C$2,C54)))&gt;0,'Dropdown Selections'!A$2,IF(SUMPRODUCT(--ISNUMBER(SEARCH('Dropdown Selections'!C$3,C54)))&gt;0,'Dropdown Selections'!A$3,IF(SUMPRODUCT(--ISNUMBER(SEARCH('Dropdown Selections'!D$4:D$9,C54)))&gt;0,'Dropdown Selections'!A$4,IF(SUMPRODUCT(--ISNUMBER(SEARCH('Dropdown Selections'!D$11:D$13,C54)))&gt;0,'Dropdown Selections'!A$5,IF(SUMPRODUCT(--ISNUMBER(SEARCH('Dropdown Selections'!C$15,C54)))&gt;0,'Dropdown Selections'!A$6,IF(SUMPRODUCT(--ISNUMBER(SEARCH('Dropdown Selections'!D$16:D$19,C54)))&gt;0,'Dropdown Selections'!A$7,IF(SUMPRODUCT(--ISNUMBER(SEARCH('Dropdown Selections'!C$21,C54)))&gt;0,'Dropdown Selections'!A$8,IF(SUMPRODUCT(--ISNUMBER(SEARCH('Dropdown Selections'!D$22:D$25,C54)))&gt;0,'Dropdown Selections'!A$9,IF(C54="331900 - Federal Grant - Other","OTHER",IF(C54="Total","TOTAL OF ALL CATEGORIES",""))))))))))</f>
        <v>PUBLIC SAFETY</v>
      </c>
      <c r="H54" s="42">
        <v>34702</v>
      </c>
      <c r="I54" s="42">
        <v>1109305</v>
      </c>
      <c r="J54" s="14"/>
      <c r="K54" s="14"/>
      <c r="L54" s="14"/>
      <c r="M54" s="14"/>
      <c r="N54" s="14"/>
      <c r="O54" s="14"/>
      <c r="P54" s="14"/>
      <c r="Q54" s="80"/>
      <c r="R54" s="79"/>
      <c r="S54" s="81">
        <v>1144007</v>
      </c>
      <c r="T54" s="79"/>
    </row>
    <row r="55" spans="2:20" x14ac:dyDescent="0.2">
      <c r="B55" s="15"/>
      <c r="C55" s="77" t="s">
        <v>64</v>
      </c>
      <c r="D55" s="78"/>
      <c r="E55" s="78"/>
      <c r="F55" s="79"/>
      <c r="G55" s="8" t="str">
        <f>IF(SUMPRODUCT(--ISNUMBER(SEARCH('Dropdown Selections'!C$2,C55)))&gt;0,'Dropdown Selections'!A$2,IF(SUMPRODUCT(--ISNUMBER(SEARCH('Dropdown Selections'!C$3,C55)))&gt;0,'Dropdown Selections'!A$3,IF(SUMPRODUCT(--ISNUMBER(SEARCH('Dropdown Selections'!D$4:D$9,C55)))&gt;0,'Dropdown Selections'!A$4,IF(SUMPRODUCT(--ISNUMBER(SEARCH('Dropdown Selections'!D$11:D$13,C55)))&gt;0,'Dropdown Selections'!A$5,IF(SUMPRODUCT(--ISNUMBER(SEARCH('Dropdown Selections'!C$15,C55)))&gt;0,'Dropdown Selections'!A$6,IF(SUMPRODUCT(--ISNUMBER(SEARCH('Dropdown Selections'!D$16:D$19,C55)))&gt;0,'Dropdown Selections'!A$7,IF(SUMPRODUCT(--ISNUMBER(SEARCH('Dropdown Selections'!C$21,C55)))&gt;0,'Dropdown Selections'!A$8,IF(SUMPRODUCT(--ISNUMBER(SEARCH('Dropdown Selections'!D$22:D$25,C55)))&gt;0,'Dropdown Selections'!A$9,IF(C55="331900 - Federal Grant - Other","OTHER",IF(C55="Total","TOTAL OF ALL CATEGORIES",""))))))))))</f>
        <v>PHYSICAL ENVIRONMENT</v>
      </c>
      <c r="H55" s="14"/>
      <c r="I55" s="14"/>
      <c r="J55" s="14"/>
      <c r="K55" s="14"/>
      <c r="L55" s="14"/>
      <c r="M55" s="14"/>
      <c r="N55" s="14"/>
      <c r="O55" s="14"/>
      <c r="P55" s="14"/>
      <c r="Q55" s="80"/>
      <c r="R55" s="79"/>
      <c r="S55" s="91">
        <v>0</v>
      </c>
      <c r="T55" s="79"/>
    </row>
    <row r="56" spans="2:20" x14ac:dyDescent="0.2">
      <c r="B56" s="15"/>
      <c r="C56" s="77" t="s">
        <v>15</v>
      </c>
      <c r="D56" s="78"/>
      <c r="E56" s="78"/>
      <c r="F56" s="79"/>
      <c r="G56" s="8" t="str">
        <f>IF(SUMPRODUCT(--ISNUMBER(SEARCH('Dropdown Selections'!C$2,C56)))&gt;0,'Dropdown Selections'!A$2,IF(SUMPRODUCT(--ISNUMBER(SEARCH('Dropdown Selections'!C$3,C56)))&gt;0,'Dropdown Selections'!A$3,IF(SUMPRODUCT(--ISNUMBER(SEARCH('Dropdown Selections'!D$4:D$9,C56)))&gt;0,'Dropdown Selections'!A$4,IF(SUMPRODUCT(--ISNUMBER(SEARCH('Dropdown Selections'!D$11:D$13,C56)))&gt;0,'Dropdown Selections'!A$5,IF(SUMPRODUCT(--ISNUMBER(SEARCH('Dropdown Selections'!C$15,C56)))&gt;0,'Dropdown Selections'!A$6,IF(SUMPRODUCT(--ISNUMBER(SEARCH('Dropdown Selections'!D$16:D$19,C56)))&gt;0,'Dropdown Selections'!A$7,IF(SUMPRODUCT(--ISNUMBER(SEARCH('Dropdown Selections'!C$21,C56)))&gt;0,'Dropdown Selections'!A$8,IF(SUMPRODUCT(--ISNUMBER(SEARCH('Dropdown Selections'!D$22:D$25,C56)))&gt;0,'Dropdown Selections'!A$9,IF(C56="331900 - Federal Grant - Other","OTHER",IF(C56="Total","TOTAL OF ALL CATEGORIES",""))))))))))</f>
        <v>PHYSICAL ENVIRONMENT</v>
      </c>
      <c r="H56" s="14"/>
      <c r="I56" s="14"/>
      <c r="J56" s="14"/>
      <c r="K56" s="14"/>
      <c r="L56" s="14"/>
      <c r="M56" s="14"/>
      <c r="N56" s="14"/>
      <c r="O56" s="14"/>
      <c r="P56" s="14"/>
      <c r="Q56" s="80"/>
      <c r="R56" s="79"/>
      <c r="S56" s="91">
        <v>0</v>
      </c>
      <c r="T56" s="79"/>
    </row>
    <row r="57" spans="2:20" x14ac:dyDescent="0.2">
      <c r="B57" s="15"/>
      <c r="C57" s="77" t="s">
        <v>24</v>
      </c>
      <c r="D57" s="78"/>
      <c r="E57" s="78"/>
      <c r="F57" s="79"/>
      <c r="G57" s="8" t="str">
        <f>IF(SUMPRODUCT(--ISNUMBER(SEARCH('Dropdown Selections'!C$2,C57)))&gt;0,'Dropdown Selections'!A$2,IF(SUMPRODUCT(--ISNUMBER(SEARCH('Dropdown Selections'!C$3,C57)))&gt;0,'Dropdown Selections'!A$3,IF(SUMPRODUCT(--ISNUMBER(SEARCH('Dropdown Selections'!D$4:D$9,C57)))&gt;0,'Dropdown Selections'!A$4,IF(SUMPRODUCT(--ISNUMBER(SEARCH('Dropdown Selections'!D$11:D$13,C57)))&gt;0,'Dropdown Selections'!A$5,IF(SUMPRODUCT(--ISNUMBER(SEARCH('Dropdown Selections'!C$15,C57)))&gt;0,'Dropdown Selections'!A$6,IF(SUMPRODUCT(--ISNUMBER(SEARCH('Dropdown Selections'!D$16:D$19,C57)))&gt;0,'Dropdown Selections'!A$7,IF(SUMPRODUCT(--ISNUMBER(SEARCH('Dropdown Selections'!C$21,C57)))&gt;0,'Dropdown Selections'!A$8,IF(SUMPRODUCT(--ISNUMBER(SEARCH('Dropdown Selections'!D$22:D$25,C57)))&gt;0,'Dropdown Selections'!A$9,IF(C57="331900 - Federal Grant - Other","OTHER",IF(C57="Total","TOTAL OF ALL CATEGORIES",""))))))))))</f>
        <v>HEALTH &amp; HUMAN SERVICES</v>
      </c>
      <c r="H57" s="14"/>
      <c r="I57" s="42">
        <v>134083</v>
      </c>
      <c r="J57" s="14"/>
      <c r="K57" s="14"/>
      <c r="L57" s="14"/>
      <c r="M57" s="14"/>
      <c r="N57" s="14"/>
      <c r="O57" s="14"/>
      <c r="P57" s="14"/>
      <c r="Q57" s="80"/>
      <c r="R57" s="79"/>
      <c r="S57" s="81">
        <v>134083</v>
      </c>
      <c r="T57" s="79"/>
    </row>
    <row r="58" spans="2:20" x14ac:dyDescent="0.2">
      <c r="B58" s="15"/>
      <c r="C58" s="77" t="s">
        <v>22</v>
      </c>
      <c r="D58" s="78"/>
      <c r="E58" s="78"/>
      <c r="F58" s="79"/>
      <c r="G58" s="8" t="str">
        <f>IF(SUMPRODUCT(--ISNUMBER(SEARCH('Dropdown Selections'!C$2,C58)))&gt;0,'Dropdown Selections'!A$2,IF(SUMPRODUCT(--ISNUMBER(SEARCH('Dropdown Selections'!C$3,C58)))&gt;0,'Dropdown Selections'!A$3,IF(SUMPRODUCT(--ISNUMBER(SEARCH('Dropdown Selections'!D$4:D$9,C58)))&gt;0,'Dropdown Selections'!A$4,IF(SUMPRODUCT(--ISNUMBER(SEARCH('Dropdown Selections'!D$11:D$13,C58)))&gt;0,'Dropdown Selections'!A$5,IF(SUMPRODUCT(--ISNUMBER(SEARCH('Dropdown Selections'!C$15,C58)))&gt;0,'Dropdown Selections'!A$6,IF(SUMPRODUCT(--ISNUMBER(SEARCH('Dropdown Selections'!D$16:D$19,C58)))&gt;0,'Dropdown Selections'!A$7,IF(SUMPRODUCT(--ISNUMBER(SEARCH('Dropdown Selections'!C$21,C58)))&gt;0,'Dropdown Selections'!A$8,IF(SUMPRODUCT(--ISNUMBER(SEARCH('Dropdown Selections'!D$22:D$25,C58)))&gt;0,'Dropdown Selections'!A$9,IF(C58="331900 - Federal Grant - Other","OTHER",IF(C58="Total","TOTAL OF ALL CATEGORIES",""))))))))))</f>
        <v>CULTURE/RECREATION</v>
      </c>
      <c r="H58" s="42">
        <v>21470</v>
      </c>
      <c r="I58" s="14"/>
      <c r="J58" s="14"/>
      <c r="K58" s="14"/>
      <c r="L58" s="14"/>
      <c r="M58" s="14"/>
      <c r="N58" s="14"/>
      <c r="O58" s="14"/>
      <c r="P58" s="14"/>
      <c r="Q58" s="80"/>
      <c r="R58" s="79"/>
      <c r="S58" s="81">
        <v>21470</v>
      </c>
      <c r="T58" s="79"/>
    </row>
    <row r="59" spans="2:20" x14ac:dyDescent="0.2">
      <c r="B59" s="13"/>
      <c r="C59" s="70" t="s">
        <v>12</v>
      </c>
      <c r="D59" s="71"/>
      <c r="E59" s="84" t="s">
        <v>12</v>
      </c>
      <c r="F59" s="79"/>
      <c r="G59" s="8" t="str">
        <f>IF(SUMPRODUCT(--ISNUMBER(SEARCH('Dropdown Selections'!C$2,C59)))&gt;0,'Dropdown Selections'!A$2,IF(SUMPRODUCT(--ISNUMBER(SEARCH('Dropdown Selections'!C$3,C59)))&gt;0,'Dropdown Selections'!A$3,IF(SUMPRODUCT(--ISNUMBER(SEARCH('Dropdown Selections'!D$4:D$9,C59)))&gt;0,'Dropdown Selections'!A$4,IF(SUMPRODUCT(--ISNUMBER(SEARCH('Dropdown Selections'!D$11:D$13,C59)))&gt;0,'Dropdown Selections'!A$5,IF(SUMPRODUCT(--ISNUMBER(SEARCH('Dropdown Selections'!C$15,C59)))&gt;0,'Dropdown Selections'!A$6,IF(SUMPRODUCT(--ISNUMBER(SEARCH('Dropdown Selections'!D$16:D$19,C59)))&gt;0,'Dropdown Selections'!A$7,IF(SUMPRODUCT(--ISNUMBER(SEARCH('Dropdown Selections'!C$21,C59)))&gt;0,'Dropdown Selections'!A$8,IF(SUMPRODUCT(--ISNUMBER(SEARCH('Dropdown Selections'!D$22:D$25,C59)))&gt;0,'Dropdown Selections'!A$9,IF(C59="331900 - Federal Grant - Other","OTHER",IF(C59="Total","TOTAL OF ALL CATEGORIES",""))))))))))</f>
        <v>TOTAL OF ALL CATEGORIES</v>
      </c>
      <c r="H59" s="43">
        <v>169234</v>
      </c>
      <c r="I59" s="43">
        <v>1243388</v>
      </c>
      <c r="J59" s="12"/>
      <c r="K59" s="12"/>
      <c r="L59" s="12"/>
      <c r="M59" s="12"/>
      <c r="N59" s="12"/>
      <c r="O59" s="12"/>
      <c r="P59" s="12"/>
      <c r="Q59" s="85"/>
      <c r="R59" s="79"/>
      <c r="S59" s="86">
        <v>1412622</v>
      </c>
      <c r="T59" s="79"/>
    </row>
    <row r="60" spans="2:20" ht="18" customHeight="1" x14ac:dyDescent="0.2">
      <c r="F60" s="82"/>
      <c r="G60" s="82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mergeCells count="176">
    <mergeCell ref="D2:S2"/>
    <mergeCell ref="B4:D4"/>
    <mergeCell ref="E4:F4"/>
    <mergeCell ref="Q4:R4"/>
    <mergeCell ref="S4:T4"/>
    <mergeCell ref="B5:J5"/>
    <mergeCell ref="Q5:R5"/>
    <mergeCell ref="S5:T5"/>
    <mergeCell ref="B6:F6"/>
    <mergeCell ref="Q6:R6"/>
    <mergeCell ref="S6:T6"/>
    <mergeCell ref="C7:F7"/>
    <mergeCell ref="Q7:R7"/>
    <mergeCell ref="S7:T7"/>
    <mergeCell ref="C8:F8"/>
    <mergeCell ref="Q8:R8"/>
    <mergeCell ref="S8:T8"/>
    <mergeCell ref="C9:F9"/>
    <mergeCell ref="Q9:R9"/>
    <mergeCell ref="S9:T9"/>
    <mergeCell ref="C10:F10"/>
    <mergeCell ref="Q10:R10"/>
    <mergeCell ref="S10:T10"/>
    <mergeCell ref="C11:F11"/>
    <mergeCell ref="Q11:R11"/>
    <mergeCell ref="S11:T11"/>
    <mergeCell ref="C12:F12"/>
    <mergeCell ref="Q12:R12"/>
    <mergeCell ref="S12:T12"/>
    <mergeCell ref="C13:F13"/>
    <mergeCell ref="Q13:R13"/>
    <mergeCell ref="S13:T13"/>
    <mergeCell ref="C14:F14"/>
    <mergeCell ref="Q14:R14"/>
    <mergeCell ref="S14:T14"/>
    <mergeCell ref="C15:D15"/>
    <mergeCell ref="E15:F15"/>
    <mergeCell ref="Q15:R15"/>
    <mergeCell ref="S15:T15"/>
    <mergeCell ref="B16:J16"/>
    <mergeCell ref="Q16:R16"/>
    <mergeCell ref="S16:T16"/>
    <mergeCell ref="B17:F17"/>
    <mergeCell ref="Q17:R17"/>
    <mergeCell ref="S17:T17"/>
    <mergeCell ref="C18:F18"/>
    <mergeCell ref="Q18:R18"/>
    <mergeCell ref="S18:T18"/>
    <mergeCell ref="C19:F19"/>
    <mergeCell ref="Q19:R19"/>
    <mergeCell ref="S19:T19"/>
    <mergeCell ref="C20:F20"/>
    <mergeCell ref="Q20:R20"/>
    <mergeCell ref="S20:T20"/>
    <mergeCell ref="C21:F21"/>
    <mergeCell ref="Q21:R21"/>
    <mergeCell ref="S21:T21"/>
    <mergeCell ref="C22:D22"/>
    <mergeCell ref="E22:F22"/>
    <mergeCell ref="Q22:R22"/>
    <mergeCell ref="S22:T22"/>
    <mergeCell ref="B23:J23"/>
    <mergeCell ref="Q23:R23"/>
    <mergeCell ref="S23:T23"/>
    <mergeCell ref="B24:F24"/>
    <mergeCell ref="Q24:R24"/>
    <mergeCell ref="S24:T24"/>
    <mergeCell ref="C25:F25"/>
    <mergeCell ref="Q25:R25"/>
    <mergeCell ref="S25:T25"/>
    <mergeCell ref="C26:F26"/>
    <mergeCell ref="Q26:R26"/>
    <mergeCell ref="S26:T26"/>
    <mergeCell ref="C27:F27"/>
    <mergeCell ref="Q27:R27"/>
    <mergeCell ref="S27:T27"/>
    <mergeCell ref="C28:F28"/>
    <mergeCell ref="Q28:R28"/>
    <mergeCell ref="S28:T28"/>
    <mergeCell ref="C29:F29"/>
    <mergeCell ref="Q29:R29"/>
    <mergeCell ref="S29:T29"/>
    <mergeCell ref="C30:F30"/>
    <mergeCell ref="Q30:R30"/>
    <mergeCell ref="S30:T30"/>
    <mergeCell ref="C31:F31"/>
    <mergeCell ref="Q31:R31"/>
    <mergeCell ref="S31:T31"/>
    <mergeCell ref="C32:F32"/>
    <mergeCell ref="Q32:R32"/>
    <mergeCell ref="S32:T32"/>
    <mergeCell ref="C33:F33"/>
    <mergeCell ref="Q33:R33"/>
    <mergeCell ref="S33:T33"/>
    <mergeCell ref="C34:F34"/>
    <mergeCell ref="Q34:R34"/>
    <mergeCell ref="S34:T34"/>
    <mergeCell ref="C35:D35"/>
    <mergeCell ref="E35:F35"/>
    <mergeCell ref="Q35:R35"/>
    <mergeCell ref="S35:T35"/>
    <mergeCell ref="B36:J36"/>
    <mergeCell ref="Q36:R36"/>
    <mergeCell ref="S36:T36"/>
    <mergeCell ref="B37:F37"/>
    <mergeCell ref="Q37:R37"/>
    <mergeCell ref="S37:T37"/>
    <mergeCell ref="C38:F38"/>
    <mergeCell ref="Q38:R38"/>
    <mergeCell ref="S38:T38"/>
    <mergeCell ref="C39:F39"/>
    <mergeCell ref="Q39:R39"/>
    <mergeCell ref="S39:T39"/>
    <mergeCell ref="C40:F40"/>
    <mergeCell ref="Q40:R40"/>
    <mergeCell ref="S40:T40"/>
    <mergeCell ref="C41:F41"/>
    <mergeCell ref="Q41:R41"/>
    <mergeCell ref="S41:T41"/>
    <mergeCell ref="C42:F42"/>
    <mergeCell ref="Q42:R42"/>
    <mergeCell ref="S42:T42"/>
    <mergeCell ref="C43:F43"/>
    <mergeCell ref="Q43:R43"/>
    <mergeCell ref="S43:T43"/>
    <mergeCell ref="C44:F44"/>
    <mergeCell ref="Q44:R44"/>
    <mergeCell ref="S44:T44"/>
    <mergeCell ref="C45:F45"/>
    <mergeCell ref="Q45:R45"/>
    <mergeCell ref="S45:T45"/>
    <mergeCell ref="C46:F46"/>
    <mergeCell ref="Q46:R46"/>
    <mergeCell ref="S46:T46"/>
    <mergeCell ref="C47:F47"/>
    <mergeCell ref="Q47:R47"/>
    <mergeCell ref="S47:T47"/>
    <mergeCell ref="C48:F48"/>
    <mergeCell ref="Q48:R48"/>
    <mergeCell ref="S48:T48"/>
    <mergeCell ref="C49:F49"/>
    <mergeCell ref="Q49:R49"/>
    <mergeCell ref="S49:T49"/>
    <mergeCell ref="C50:D50"/>
    <mergeCell ref="E50:F50"/>
    <mergeCell ref="Q50:R50"/>
    <mergeCell ref="S50:T50"/>
    <mergeCell ref="B51:J51"/>
    <mergeCell ref="Q51:R51"/>
    <mergeCell ref="S51:T51"/>
    <mergeCell ref="B52:F52"/>
    <mergeCell ref="Q52:R52"/>
    <mergeCell ref="S52:T52"/>
    <mergeCell ref="C53:F53"/>
    <mergeCell ref="Q53:R53"/>
    <mergeCell ref="S53:T53"/>
    <mergeCell ref="C54:F54"/>
    <mergeCell ref="Q54:R54"/>
    <mergeCell ref="S54:T54"/>
    <mergeCell ref="F60:Q60"/>
    <mergeCell ref="C58:F58"/>
    <mergeCell ref="Q58:R58"/>
    <mergeCell ref="S58:T58"/>
    <mergeCell ref="C59:D59"/>
    <mergeCell ref="E59:F59"/>
    <mergeCell ref="Q59:R59"/>
    <mergeCell ref="S59:T59"/>
    <mergeCell ref="C55:F55"/>
    <mergeCell ref="Q55:R55"/>
    <mergeCell ref="S55:T55"/>
    <mergeCell ref="C56:F56"/>
    <mergeCell ref="Q56:R56"/>
    <mergeCell ref="S56:T56"/>
    <mergeCell ref="C57:F57"/>
    <mergeCell ref="Q57:R57"/>
    <mergeCell ref="S57:T57"/>
  </mergeCells>
  <pageMargins left="1E-3" right="1E-3" top="0.25" bottom="0.67582992125984265" header="0.25" footer="0.25"/>
  <pageSetup orientation="landscape" horizontalDpi="0" verticalDpi="0"/>
  <headerFooter alignWithMargins="0">
    <oddFooter xml:space="preserve">&amp;L&amp;"Arial"&amp;7 Monday, February 12, 2018 &amp;C&amp;R&amp;"Arial"&amp;7Page &amp;P of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0"/>
  <sheetViews>
    <sheetView showGridLines="0" topLeftCell="A31" workbookViewId="0">
      <selection activeCell="W35" sqref="W35"/>
    </sheetView>
  </sheetViews>
  <sheetFormatPr defaultRowHeight="12.75" x14ac:dyDescent="0.2"/>
  <cols>
    <col min="1" max="1" width="1" style="10" customWidth="1"/>
    <col min="2" max="2" width="3" style="10" customWidth="1"/>
    <col min="3" max="3" width="1" style="10" customWidth="1"/>
    <col min="4" max="4" width="10.5703125" style="10" customWidth="1"/>
    <col min="5" max="5" width="1.28515625" style="10" customWidth="1"/>
    <col min="6" max="6" width="24.28515625" style="10" customWidth="1"/>
    <col min="7" max="7" width="27.85546875" style="11" bestFit="1" customWidth="1"/>
    <col min="8" max="16" width="9.5703125" style="10" customWidth="1"/>
    <col min="17" max="17" width="3.7109375" style="10" customWidth="1"/>
    <col min="18" max="18" width="5.7109375" style="10" customWidth="1"/>
    <col min="19" max="19" width="7.42578125" style="10" customWidth="1"/>
    <col min="20" max="20" width="2" style="10" customWidth="1"/>
    <col min="21" max="16384" width="9.140625" style="10"/>
  </cols>
  <sheetData>
    <row r="1" spans="2:20" ht="5.45" customHeight="1" x14ac:dyDescent="0.2"/>
    <row r="2" spans="2:20" ht="18" customHeight="1" x14ac:dyDescent="0.2">
      <c r="D2" s="92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20" ht="3.6" customHeight="1" x14ac:dyDescent="0.2"/>
    <row r="4" spans="2:20" x14ac:dyDescent="0.2">
      <c r="B4" s="93">
        <v>2016</v>
      </c>
      <c r="C4" s="83"/>
      <c r="D4" s="83"/>
      <c r="E4" s="94"/>
      <c r="F4" s="83"/>
      <c r="H4" s="18"/>
      <c r="I4" s="18"/>
      <c r="J4" s="18"/>
      <c r="K4" s="18"/>
      <c r="L4" s="18"/>
      <c r="M4" s="18"/>
      <c r="N4" s="18"/>
      <c r="O4" s="18"/>
      <c r="P4" s="18"/>
      <c r="Q4" s="94"/>
      <c r="R4" s="83"/>
      <c r="S4" s="94"/>
      <c r="T4" s="83"/>
    </row>
    <row r="5" spans="2:20" x14ac:dyDescent="0.2">
      <c r="B5" s="89" t="s">
        <v>75</v>
      </c>
      <c r="C5" s="78"/>
      <c r="D5" s="78"/>
      <c r="E5" s="78"/>
      <c r="F5" s="78"/>
      <c r="G5" s="78"/>
      <c r="H5" s="78"/>
      <c r="I5" s="78"/>
      <c r="J5" s="79"/>
      <c r="K5" s="17"/>
      <c r="L5" s="17"/>
      <c r="M5" s="17"/>
      <c r="N5" s="17"/>
      <c r="O5" s="17"/>
      <c r="P5" s="17"/>
      <c r="Q5" s="90"/>
      <c r="R5" s="79"/>
      <c r="S5" s="90"/>
      <c r="T5" s="79"/>
    </row>
    <row r="6" spans="2:20" ht="18" x14ac:dyDescent="0.2">
      <c r="B6" s="87" t="s">
        <v>2</v>
      </c>
      <c r="C6" s="83"/>
      <c r="D6" s="83"/>
      <c r="E6" s="83"/>
      <c r="F6" s="83"/>
      <c r="H6" s="16" t="s">
        <v>3</v>
      </c>
      <c r="I6" s="9" t="s">
        <v>194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 t="s">
        <v>10</v>
      </c>
      <c r="Q6" s="88" t="s">
        <v>11</v>
      </c>
      <c r="R6" s="79"/>
      <c r="S6" s="88" t="s">
        <v>198</v>
      </c>
      <c r="T6" s="79"/>
    </row>
    <row r="7" spans="2:20" x14ac:dyDescent="0.2">
      <c r="B7" s="15"/>
      <c r="C7" s="77" t="s">
        <v>13</v>
      </c>
      <c r="D7" s="78"/>
      <c r="E7" s="78"/>
      <c r="F7" s="79"/>
      <c r="G7" s="8" t="str">
        <f>IF(SUMPRODUCT(--ISNUMBER(SEARCH('Dropdown Selections'!C$2,C7)))&gt;0,'Dropdown Selections'!A$2,IF(SUMPRODUCT(--ISNUMBER(SEARCH('Dropdown Selections'!C$3,C7)))&gt;0,'Dropdown Selections'!A$3,IF(SUMPRODUCT(--ISNUMBER(SEARCH('Dropdown Selections'!D$4:D$9,C7)))&gt;0,'Dropdown Selections'!A$4,IF(SUMPRODUCT(--ISNUMBER(SEARCH('Dropdown Selections'!D$11:D$13,C7)))&gt;0,'Dropdown Selections'!A$5,IF(SUMPRODUCT(--ISNUMBER(SEARCH('Dropdown Selections'!C$15,C7)))&gt;0,'Dropdown Selections'!A$6,IF(SUMPRODUCT(--ISNUMBER(SEARCH('Dropdown Selections'!D$16:D$19,C7)))&gt;0,'Dropdown Selections'!A$7,IF(SUMPRODUCT(--ISNUMBER(SEARCH('Dropdown Selections'!C$21,C7)))&gt;0,'Dropdown Selections'!A$8,IF(SUMPRODUCT(--ISNUMBER(SEARCH('Dropdown Selections'!D$22:D$25,C7)))&gt;0,'Dropdown Selections'!A$9,IF(C7="331900 - Federal Grant - Other","OTHER",IF(C7="Total","TOTAL OF ALL CATEGORIES",""))))))))))</f>
        <v>GENERAL GOVERNMENT</v>
      </c>
      <c r="H7" s="42">
        <v>246208</v>
      </c>
      <c r="I7" s="14"/>
      <c r="J7" s="14"/>
      <c r="K7" s="14"/>
      <c r="L7" s="14"/>
      <c r="M7" s="14"/>
      <c r="N7" s="14"/>
      <c r="O7" s="14"/>
      <c r="P7" s="14"/>
      <c r="Q7" s="80"/>
      <c r="R7" s="79"/>
      <c r="S7" s="81">
        <v>246208</v>
      </c>
      <c r="T7" s="79"/>
    </row>
    <row r="8" spans="2:20" x14ac:dyDescent="0.2">
      <c r="B8" s="15"/>
      <c r="C8" s="77" t="s">
        <v>14</v>
      </c>
      <c r="D8" s="78"/>
      <c r="E8" s="78"/>
      <c r="F8" s="79"/>
      <c r="G8" s="8" t="str">
        <f>IF(SUMPRODUCT(--ISNUMBER(SEARCH('Dropdown Selections'!C$2,C8)))&gt;0,'Dropdown Selections'!A$2,IF(SUMPRODUCT(--ISNUMBER(SEARCH('Dropdown Selections'!C$3,C8)))&gt;0,'Dropdown Selections'!A$3,IF(SUMPRODUCT(--ISNUMBER(SEARCH('Dropdown Selections'!D$4:D$9,C8)))&gt;0,'Dropdown Selections'!A$4,IF(SUMPRODUCT(--ISNUMBER(SEARCH('Dropdown Selections'!D$11:D$13,C8)))&gt;0,'Dropdown Selections'!A$5,IF(SUMPRODUCT(--ISNUMBER(SEARCH('Dropdown Selections'!C$15,C8)))&gt;0,'Dropdown Selections'!A$6,IF(SUMPRODUCT(--ISNUMBER(SEARCH('Dropdown Selections'!D$16:D$19,C8)))&gt;0,'Dropdown Selections'!A$7,IF(SUMPRODUCT(--ISNUMBER(SEARCH('Dropdown Selections'!C$21,C8)))&gt;0,'Dropdown Selections'!A$8,IF(SUMPRODUCT(--ISNUMBER(SEARCH('Dropdown Selections'!D$22:D$25,C8)))&gt;0,'Dropdown Selections'!A$9,IF(C8="331900 - Federal Grant - Other","OTHER",IF(C8="Total","TOTAL OF ALL CATEGORIES",""))))))))))</f>
        <v>PUBLIC SAFETY</v>
      </c>
      <c r="H8" s="42">
        <v>1033585</v>
      </c>
      <c r="I8" s="42">
        <v>138059</v>
      </c>
      <c r="J8" s="14"/>
      <c r="K8" s="14"/>
      <c r="L8" s="14"/>
      <c r="M8" s="14"/>
      <c r="N8" s="14"/>
      <c r="O8" s="14"/>
      <c r="P8" s="14"/>
      <c r="Q8" s="80"/>
      <c r="R8" s="79"/>
      <c r="S8" s="81">
        <v>1171644</v>
      </c>
      <c r="T8" s="79"/>
    </row>
    <row r="9" spans="2:20" x14ac:dyDescent="0.2">
      <c r="B9" s="15"/>
      <c r="C9" s="77" t="s">
        <v>15</v>
      </c>
      <c r="D9" s="78"/>
      <c r="E9" s="78"/>
      <c r="F9" s="79"/>
      <c r="G9" s="8" t="str">
        <f>IF(SUMPRODUCT(--ISNUMBER(SEARCH('Dropdown Selections'!C$2,C9)))&gt;0,'Dropdown Selections'!A$2,IF(SUMPRODUCT(--ISNUMBER(SEARCH('Dropdown Selections'!C$3,C9)))&gt;0,'Dropdown Selections'!A$3,IF(SUMPRODUCT(--ISNUMBER(SEARCH('Dropdown Selections'!D$4:D$9,C9)))&gt;0,'Dropdown Selections'!A$4,IF(SUMPRODUCT(--ISNUMBER(SEARCH('Dropdown Selections'!D$11:D$13,C9)))&gt;0,'Dropdown Selections'!A$5,IF(SUMPRODUCT(--ISNUMBER(SEARCH('Dropdown Selections'!C$15,C9)))&gt;0,'Dropdown Selections'!A$6,IF(SUMPRODUCT(--ISNUMBER(SEARCH('Dropdown Selections'!D$16:D$19,C9)))&gt;0,'Dropdown Selections'!A$7,IF(SUMPRODUCT(--ISNUMBER(SEARCH('Dropdown Selections'!C$21,C9)))&gt;0,'Dropdown Selections'!A$8,IF(SUMPRODUCT(--ISNUMBER(SEARCH('Dropdown Selections'!D$22:D$25,C9)))&gt;0,'Dropdown Selections'!A$9,IF(C9="331900 - Federal Grant - Other","OTHER",IF(C9="Total","TOTAL OF ALL CATEGORIES",""))))))))))</f>
        <v>PHYSICAL ENVIRONMENT</v>
      </c>
      <c r="H9" s="14"/>
      <c r="I9" s="42">
        <v>193129</v>
      </c>
      <c r="J9" s="14"/>
      <c r="K9" s="14"/>
      <c r="L9" s="14"/>
      <c r="M9" s="42">
        <v>82500</v>
      </c>
      <c r="N9" s="14"/>
      <c r="O9" s="14"/>
      <c r="P9" s="14"/>
      <c r="Q9" s="80"/>
      <c r="R9" s="79"/>
      <c r="S9" s="81">
        <v>275629</v>
      </c>
      <c r="T9" s="79"/>
    </row>
    <row r="10" spans="2:20" x14ac:dyDescent="0.2">
      <c r="B10" s="15"/>
      <c r="C10" s="77" t="s">
        <v>28</v>
      </c>
      <c r="D10" s="78"/>
      <c r="E10" s="78"/>
      <c r="F10" s="79"/>
      <c r="G10" s="8" t="str">
        <f>IF(SUMPRODUCT(--ISNUMBER(SEARCH('Dropdown Selections'!C$2,C10)))&gt;0,'Dropdown Selections'!A$2,IF(SUMPRODUCT(--ISNUMBER(SEARCH('Dropdown Selections'!C$3,C10)))&gt;0,'Dropdown Selections'!A$3,IF(SUMPRODUCT(--ISNUMBER(SEARCH('Dropdown Selections'!D$4:D$9,C10)))&gt;0,'Dropdown Selections'!A$4,IF(SUMPRODUCT(--ISNUMBER(SEARCH('Dropdown Selections'!D$11:D$13,C10)))&gt;0,'Dropdown Selections'!A$5,IF(SUMPRODUCT(--ISNUMBER(SEARCH('Dropdown Selections'!C$15,C10)))&gt;0,'Dropdown Selections'!A$6,IF(SUMPRODUCT(--ISNUMBER(SEARCH('Dropdown Selections'!D$16:D$19,C10)))&gt;0,'Dropdown Selections'!A$7,IF(SUMPRODUCT(--ISNUMBER(SEARCH('Dropdown Selections'!C$21,C10)))&gt;0,'Dropdown Selections'!A$8,IF(SUMPRODUCT(--ISNUMBER(SEARCH('Dropdown Selections'!D$22:D$25,C10)))&gt;0,'Dropdown Selections'!A$9,IF(C10="331900 - Federal Grant - Other","OTHER",IF(C10="Total","TOTAL OF ALL CATEGORIES",""))))))))))</f>
        <v>TRANSPORTATION</v>
      </c>
      <c r="H10" s="42">
        <v>2540284</v>
      </c>
      <c r="I10" s="14"/>
      <c r="J10" s="14"/>
      <c r="K10" s="14"/>
      <c r="L10" s="14"/>
      <c r="M10" s="14"/>
      <c r="N10" s="14"/>
      <c r="O10" s="14"/>
      <c r="P10" s="14"/>
      <c r="Q10" s="80"/>
      <c r="R10" s="79"/>
      <c r="S10" s="81">
        <v>2540284</v>
      </c>
      <c r="T10" s="79"/>
    </row>
    <row r="11" spans="2:20" x14ac:dyDescent="0.2">
      <c r="B11" s="15"/>
      <c r="C11" s="77" t="s">
        <v>16</v>
      </c>
      <c r="D11" s="78"/>
      <c r="E11" s="78"/>
      <c r="F11" s="79"/>
      <c r="G11" s="8" t="str">
        <f>IF(SUMPRODUCT(--ISNUMBER(SEARCH('Dropdown Selections'!C$2,C11)))&gt;0,'Dropdown Selections'!A$2,IF(SUMPRODUCT(--ISNUMBER(SEARCH('Dropdown Selections'!C$3,C11)))&gt;0,'Dropdown Selections'!A$3,IF(SUMPRODUCT(--ISNUMBER(SEARCH('Dropdown Selections'!D$4:D$9,C11)))&gt;0,'Dropdown Selections'!A$4,IF(SUMPRODUCT(--ISNUMBER(SEARCH('Dropdown Selections'!D$11:D$13,C11)))&gt;0,'Dropdown Selections'!A$5,IF(SUMPRODUCT(--ISNUMBER(SEARCH('Dropdown Selections'!C$15,C11)))&gt;0,'Dropdown Selections'!A$6,IF(SUMPRODUCT(--ISNUMBER(SEARCH('Dropdown Selections'!D$16:D$19,C11)))&gt;0,'Dropdown Selections'!A$7,IF(SUMPRODUCT(--ISNUMBER(SEARCH('Dropdown Selections'!C$21,C11)))&gt;0,'Dropdown Selections'!A$8,IF(SUMPRODUCT(--ISNUMBER(SEARCH('Dropdown Selections'!D$22:D$25,C11)))&gt;0,'Dropdown Selections'!A$9,IF(C11="331900 - Federal Grant - Other","OTHER",IF(C11="Total","TOTAL OF ALL CATEGORIES",""))))))))))</f>
        <v>TRANSPORTATION</v>
      </c>
      <c r="H11" s="14"/>
      <c r="I11" s="42">
        <v>214491</v>
      </c>
      <c r="J11" s="14"/>
      <c r="K11" s="42">
        <v>241410</v>
      </c>
      <c r="L11" s="14"/>
      <c r="M11" s="14"/>
      <c r="N11" s="14"/>
      <c r="O11" s="14"/>
      <c r="P11" s="14"/>
      <c r="Q11" s="80"/>
      <c r="R11" s="79"/>
      <c r="S11" s="81">
        <v>455901</v>
      </c>
      <c r="T11" s="79"/>
    </row>
    <row r="12" spans="2:20" x14ac:dyDescent="0.2">
      <c r="B12" s="15"/>
      <c r="C12" s="77" t="s">
        <v>17</v>
      </c>
      <c r="D12" s="78"/>
      <c r="E12" s="78"/>
      <c r="F12" s="79"/>
      <c r="G12" s="8" t="str">
        <f>IF(SUMPRODUCT(--ISNUMBER(SEARCH('Dropdown Selections'!C$2,C12)))&gt;0,'Dropdown Selections'!A$2,IF(SUMPRODUCT(--ISNUMBER(SEARCH('Dropdown Selections'!C$3,C12)))&gt;0,'Dropdown Selections'!A$3,IF(SUMPRODUCT(--ISNUMBER(SEARCH('Dropdown Selections'!D$4:D$9,C12)))&gt;0,'Dropdown Selections'!A$4,IF(SUMPRODUCT(--ISNUMBER(SEARCH('Dropdown Selections'!D$11:D$13,C12)))&gt;0,'Dropdown Selections'!A$5,IF(SUMPRODUCT(--ISNUMBER(SEARCH('Dropdown Selections'!C$15,C12)))&gt;0,'Dropdown Selections'!A$6,IF(SUMPRODUCT(--ISNUMBER(SEARCH('Dropdown Selections'!D$16:D$19,C12)))&gt;0,'Dropdown Selections'!A$7,IF(SUMPRODUCT(--ISNUMBER(SEARCH('Dropdown Selections'!C$21,C12)))&gt;0,'Dropdown Selections'!A$8,IF(SUMPRODUCT(--ISNUMBER(SEARCH('Dropdown Selections'!D$22:D$25,C12)))&gt;0,'Dropdown Selections'!A$9,IF(C12="331900 - Federal Grant - Other","OTHER",IF(C12="Total","TOTAL OF ALL CATEGORIES",""))))))))))</f>
        <v>ECONOMIC ENVIRONMENT</v>
      </c>
      <c r="H12" s="42">
        <v>444373</v>
      </c>
      <c r="I12" s="42">
        <v>348552</v>
      </c>
      <c r="J12" s="14"/>
      <c r="K12" s="14"/>
      <c r="L12" s="14"/>
      <c r="M12" s="14"/>
      <c r="N12" s="14"/>
      <c r="O12" s="14"/>
      <c r="P12" s="14"/>
      <c r="Q12" s="80"/>
      <c r="R12" s="79"/>
      <c r="S12" s="81">
        <v>792925</v>
      </c>
      <c r="T12" s="79"/>
    </row>
    <row r="13" spans="2:20" x14ac:dyDescent="0.2">
      <c r="B13" s="15"/>
      <c r="C13" s="77" t="s">
        <v>24</v>
      </c>
      <c r="D13" s="78"/>
      <c r="E13" s="78"/>
      <c r="F13" s="79"/>
      <c r="G13" s="8" t="str">
        <f>IF(SUMPRODUCT(--ISNUMBER(SEARCH('Dropdown Selections'!C$2,C13)))&gt;0,'Dropdown Selections'!A$2,IF(SUMPRODUCT(--ISNUMBER(SEARCH('Dropdown Selections'!C$3,C13)))&gt;0,'Dropdown Selections'!A$3,IF(SUMPRODUCT(--ISNUMBER(SEARCH('Dropdown Selections'!D$4:D$9,C13)))&gt;0,'Dropdown Selections'!A$4,IF(SUMPRODUCT(--ISNUMBER(SEARCH('Dropdown Selections'!D$11:D$13,C13)))&gt;0,'Dropdown Selections'!A$5,IF(SUMPRODUCT(--ISNUMBER(SEARCH('Dropdown Selections'!C$15,C13)))&gt;0,'Dropdown Selections'!A$6,IF(SUMPRODUCT(--ISNUMBER(SEARCH('Dropdown Selections'!D$16:D$19,C13)))&gt;0,'Dropdown Selections'!A$7,IF(SUMPRODUCT(--ISNUMBER(SEARCH('Dropdown Selections'!C$21,C13)))&gt;0,'Dropdown Selections'!A$8,IF(SUMPRODUCT(--ISNUMBER(SEARCH('Dropdown Selections'!D$22:D$25,C13)))&gt;0,'Dropdown Selections'!A$9,IF(C13="331900 - Federal Grant - Other","OTHER",IF(C13="Total","TOTAL OF ALL CATEGORIES",""))))))))))</f>
        <v>HEALTH &amp; HUMAN SERVICES</v>
      </c>
      <c r="H13" s="42">
        <v>753423</v>
      </c>
      <c r="I13" s="14"/>
      <c r="J13" s="14"/>
      <c r="K13" s="14"/>
      <c r="L13" s="14"/>
      <c r="M13" s="14"/>
      <c r="N13" s="14"/>
      <c r="O13" s="14"/>
      <c r="P13" s="14"/>
      <c r="Q13" s="80"/>
      <c r="R13" s="79"/>
      <c r="S13" s="81">
        <v>753423</v>
      </c>
      <c r="T13" s="79"/>
    </row>
    <row r="14" spans="2:20" x14ac:dyDescent="0.2">
      <c r="B14" s="15"/>
      <c r="C14" s="77" t="s">
        <v>43</v>
      </c>
      <c r="D14" s="78"/>
      <c r="E14" s="78"/>
      <c r="F14" s="79"/>
      <c r="G14" s="8" t="str">
        <f>IF(SUMPRODUCT(--ISNUMBER(SEARCH('Dropdown Selections'!C$2,C14)))&gt;0,'Dropdown Selections'!A$2,IF(SUMPRODUCT(--ISNUMBER(SEARCH('Dropdown Selections'!C$3,C14)))&gt;0,'Dropdown Selections'!A$3,IF(SUMPRODUCT(--ISNUMBER(SEARCH('Dropdown Selections'!D$4:D$9,C14)))&gt;0,'Dropdown Selections'!A$4,IF(SUMPRODUCT(--ISNUMBER(SEARCH('Dropdown Selections'!D$11:D$13,C14)))&gt;0,'Dropdown Selections'!A$5,IF(SUMPRODUCT(--ISNUMBER(SEARCH('Dropdown Selections'!C$15,C14)))&gt;0,'Dropdown Selections'!A$6,IF(SUMPRODUCT(--ISNUMBER(SEARCH('Dropdown Selections'!D$16:D$19,C14)))&gt;0,'Dropdown Selections'!A$7,IF(SUMPRODUCT(--ISNUMBER(SEARCH('Dropdown Selections'!C$21,C14)))&gt;0,'Dropdown Selections'!A$8,IF(SUMPRODUCT(--ISNUMBER(SEARCH('Dropdown Selections'!D$22:D$25,C14)))&gt;0,'Dropdown Selections'!A$9,IF(C14="331900 - Federal Grant - Other","OTHER",IF(C14="Total","TOTAL OF ALL CATEGORIES",""))))))))))</f>
        <v>COURTS</v>
      </c>
      <c r="H14" s="42">
        <v>13490</v>
      </c>
      <c r="I14" s="14"/>
      <c r="J14" s="14"/>
      <c r="K14" s="14"/>
      <c r="L14" s="14"/>
      <c r="M14" s="14"/>
      <c r="N14" s="14"/>
      <c r="O14" s="14"/>
      <c r="P14" s="14"/>
      <c r="Q14" s="80"/>
      <c r="R14" s="79"/>
      <c r="S14" s="81">
        <v>13490</v>
      </c>
      <c r="T14" s="79"/>
    </row>
    <row r="15" spans="2:20" x14ac:dyDescent="0.2">
      <c r="B15" s="15"/>
      <c r="C15" s="77" t="s">
        <v>19</v>
      </c>
      <c r="D15" s="78"/>
      <c r="E15" s="78"/>
      <c r="F15" s="79"/>
      <c r="G15" s="8" t="str">
        <f>IF(SUMPRODUCT(--ISNUMBER(SEARCH('Dropdown Selections'!C$2,C15)))&gt;0,'Dropdown Selections'!A$2,IF(SUMPRODUCT(--ISNUMBER(SEARCH('Dropdown Selections'!C$3,C15)))&gt;0,'Dropdown Selections'!A$3,IF(SUMPRODUCT(--ISNUMBER(SEARCH('Dropdown Selections'!D$4:D$9,C15)))&gt;0,'Dropdown Selections'!A$4,IF(SUMPRODUCT(--ISNUMBER(SEARCH('Dropdown Selections'!D$11:D$13,C15)))&gt;0,'Dropdown Selections'!A$5,IF(SUMPRODUCT(--ISNUMBER(SEARCH('Dropdown Selections'!C$15,C15)))&gt;0,'Dropdown Selections'!A$6,IF(SUMPRODUCT(--ISNUMBER(SEARCH('Dropdown Selections'!D$16:D$19,C15)))&gt;0,'Dropdown Selections'!A$7,IF(SUMPRODUCT(--ISNUMBER(SEARCH('Dropdown Selections'!C$21,C15)))&gt;0,'Dropdown Selections'!A$8,IF(SUMPRODUCT(--ISNUMBER(SEARCH('Dropdown Selections'!D$22:D$25,C15)))&gt;0,'Dropdown Selections'!A$9,IF(C15="331900 - Federal Grant - Other","OTHER",IF(C15="Total","TOTAL OF ALL CATEGORIES",""))))))))))</f>
        <v>COURTS</v>
      </c>
      <c r="H15" s="42">
        <v>207236</v>
      </c>
      <c r="I15" s="14"/>
      <c r="J15" s="14"/>
      <c r="K15" s="14"/>
      <c r="L15" s="14"/>
      <c r="M15" s="14"/>
      <c r="N15" s="14"/>
      <c r="O15" s="14"/>
      <c r="P15" s="14"/>
      <c r="Q15" s="80"/>
      <c r="R15" s="79"/>
      <c r="S15" s="81">
        <v>207236</v>
      </c>
      <c r="T15" s="79"/>
    </row>
    <row r="16" spans="2:20" x14ac:dyDescent="0.2">
      <c r="B16" s="15"/>
      <c r="C16" s="77" t="s">
        <v>29</v>
      </c>
      <c r="D16" s="78"/>
      <c r="E16" s="78"/>
      <c r="F16" s="79"/>
      <c r="G16" s="8" t="str">
        <f>IF(SUMPRODUCT(--ISNUMBER(SEARCH('Dropdown Selections'!C$2,C16)))&gt;0,'Dropdown Selections'!A$2,IF(SUMPRODUCT(--ISNUMBER(SEARCH('Dropdown Selections'!C$3,C16)))&gt;0,'Dropdown Selections'!A$3,IF(SUMPRODUCT(--ISNUMBER(SEARCH('Dropdown Selections'!D$4:D$9,C16)))&gt;0,'Dropdown Selections'!A$4,IF(SUMPRODUCT(--ISNUMBER(SEARCH('Dropdown Selections'!D$11:D$13,C16)))&gt;0,'Dropdown Selections'!A$5,IF(SUMPRODUCT(--ISNUMBER(SEARCH('Dropdown Selections'!C$15,C16)))&gt;0,'Dropdown Selections'!A$6,IF(SUMPRODUCT(--ISNUMBER(SEARCH('Dropdown Selections'!D$16:D$19,C16)))&gt;0,'Dropdown Selections'!A$7,IF(SUMPRODUCT(--ISNUMBER(SEARCH('Dropdown Selections'!C$21,C16)))&gt;0,'Dropdown Selections'!A$8,IF(SUMPRODUCT(--ISNUMBER(SEARCH('Dropdown Selections'!D$22:D$25,C16)))&gt;0,'Dropdown Selections'!A$9,IF(C16="331900 - Federal Grant - Other","OTHER",IF(C16="Total","TOTAL OF ALL CATEGORIES",""))))))))))</f>
        <v>OTHER</v>
      </c>
      <c r="H16" s="42">
        <v>412301</v>
      </c>
      <c r="I16" s="14"/>
      <c r="J16" s="14"/>
      <c r="K16" s="14"/>
      <c r="L16" s="14"/>
      <c r="M16" s="14"/>
      <c r="N16" s="14"/>
      <c r="O16" s="14"/>
      <c r="P16" s="14"/>
      <c r="Q16" s="80"/>
      <c r="R16" s="79"/>
      <c r="S16" s="81">
        <v>412301</v>
      </c>
      <c r="T16" s="79"/>
    </row>
    <row r="17" spans="2:20" x14ac:dyDescent="0.2">
      <c r="B17" s="13"/>
      <c r="C17" s="70" t="s">
        <v>12</v>
      </c>
      <c r="D17" s="71"/>
      <c r="E17" s="84" t="s">
        <v>12</v>
      </c>
      <c r="F17" s="79"/>
      <c r="G17" s="8" t="str">
        <f>IF(SUMPRODUCT(--ISNUMBER(SEARCH('Dropdown Selections'!C$2,C17)))&gt;0,'Dropdown Selections'!A$2,IF(SUMPRODUCT(--ISNUMBER(SEARCH('Dropdown Selections'!C$3,C17)))&gt;0,'Dropdown Selections'!A$3,IF(SUMPRODUCT(--ISNUMBER(SEARCH('Dropdown Selections'!D$4:D$9,C17)))&gt;0,'Dropdown Selections'!A$4,IF(SUMPRODUCT(--ISNUMBER(SEARCH('Dropdown Selections'!D$11:D$13,C17)))&gt;0,'Dropdown Selections'!A$5,IF(SUMPRODUCT(--ISNUMBER(SEARCH('Dropdown Selections'!C$15,C17)))&gt;0,'Dropdown Selections'!A$6,IF(SUMPRODUCT(--ISNUMBER(SEARCH('Dropdown Selections'!D$16:D$19,C17)))&gt;0,'Dropdown Selections'!A$7,IF(SUMPRODUCT(--ISNUMBER(SEARCH('Dropdown Selections'!C$21,C17)))&gt;0,'Dropdown Selections'!A$8,IF(SUMPRODUCT(--ISNUMBER(SEARCH('Dropdown Selections'!D$22:D$25,C17)))&gt;0,'Dropdown Selections'!A$9,IF(C17="331900 - Federal Grant - Other","OTHER",IF(C17="Total","TOTAL OF ALL CATEGORIES",""))))))))))</f>
        <v>TOTAL OF ALL CATEGORIES</v>
      </c>
      <c r="H17" s="43">
        <v>5650900</v>
      </c>
      <c r="I17" s="43">
        <v>894231</v>
      </c>
      <c r="J17" s="12"/>
      <c r="K17" s="43">
        <v>241410</v>
      </c>
      <c r="L17" s="12"/>
      <c r="M17" s="43">
        <v>82500</v>
      </c>
      <c r="N17" s="12"/>
      <c r="O17" s="12"/>
      <c r="P17" s="12"/>
      <c r="Q17" s="85"/>
      <c r="R17" s="79"/>
      <c r="S17" s="86">
        <v>6869041</v>
      </c>
      <c r="T17" s="79"/>
    </row>
    <row r="18" spans="2:20" x14ac:dyDescent="0.2">
      <c r="B18" s="89" t="s">
        <v>74</v>
      </c>
      <c r="C18" s="78"/>
      <c r="D18" s="78"/>
      <c r="E18" s="78"/>
      <c r="F18" s="78"/>
      <c r="G18" s="78"/>
      <c r="H18" s="78"/>
      <c r="I18" s="78"/>
      <c r="J18" s="79"/>
      <c r="K18" s="17"/>
      <c r="L18" s="17"/>
      <c r="M18" s="17"/>
      <c r="N18" s="17"/>
      <c r="O18" s="17"/>
      <c r="P18" s="17"/>
      <c r="Q18" s="90"/>
      <c r="R18" s="79"/>
      <c r="S18" s="90"/>
      <c r="T18" s="79"/>
    </row>
    <row r="19" spans="2:20" ht="18" x14ac:dyDescent="0.2">
      <c r="B19" s="87" t="s">
        <v>2</v>
      </c>
      <c r="C19" s="83"/>
      <c r="D19" s="83"/>
      <c r="E19" s="83"/>
      <c r="F19" s="83"/>
      <c r="H19" s="16" t="s">
        <v>3</v>
      </c>
      <c r="I19" s="9" t="s">
        <v>194</v>
      </c>
      <c r="J19" s="16" t="s">
        <v>4</v>
      </c>
      <c r="K19" s="16" t="s">
        <v>5</v>
      </c>
      <c r="L19" s="16" t="s">
        <v>6</v>
      </c>
      <c r="M19" s="16" t="s">
        <v>7</v>
      </c>
      <c r="N19" s="16" t="s">
        <v>8</v>
      </c>
      <c r="O19" s="16" t="s">
        <v>9</v>
      </c>
      <c r="P19" s="16" t="s">
        <v>10</v>
      </c>
      <c r="Q19" s="88" t="s">
        <v>11</v>
      </c>
      <c r="R19" s="79"/>
      <c r="S19" s="88" t="s">
        <v>198</v>
      </c>
      <c r="T19" s="79"/>
    </row>
    <row r="20" spans="2:20" x14ac:dyDescent="0.2">
      <c r="B20" s="15"/>
      <c r="C20" s="77" t="s">
        <v>13</v>
      </c>
      <c r="D20" s="78"/>
      <c r="E20" s="78"/>
      <c r="F20" s="79"/>
      <c r="G20" s="8" t="str">
        <f>IF(SUMPRODUCT(--ISNUMBER(SEARCH('Dropdown Selections'!C$2,C20)))&gt;0,'Dropdown Selections'!A$2,IF(SUMPRODUCT(--ISNUMBER(SEARCH('Dropdown Selections'!C$3,C20)))&gt;0,'Dropdown Selections'!A$3,IF(SUMPRODUCT(--ISNUMBER(SEARCH('Dropdown Selections'!D$4:D$9,C20)))&gt;0,'Dropdown Selections'!A$4,IF(SUMPRODUCT(--ISNUMBER(SEARCH('Dropdown Selections'!D$11:D$13,C20)))&gt;0,'Dropdown Selections'!A$5,IF(SUMPRODUCT(--ISNUMBER(SEARCH('Dropdown Selections'!C$15,C20)))&gt;0,'Dropdown Selections'!A$6,IF(SUMPRODUCT(--ISNUMBER(SEARCH('Dropdown Selections'!D$16:D$19,C20)))&gt;0,'Dropdown Selections'!A$7,IF(SUMPRODUCT(--ISNUMBER(SEARCH('Dropdown Selections'!C$21,C20)))&gt;0,'Dropdown Selections'!A$8,IF(SUMPRODUCT(--ISNUMBER(SEARCH('Dropdown Selections'!D$22:D$25,C20)))&gt;0,'Dropdown Selections'!A$9,IF(C20="331900 - Federal Grant - Other","OTHER",IF(C20="Total","TOTAL OF ALL CATEGORIES",""))))))))))</f>
        <v>GENERAL GOVERNMENT</v>
      </c>
      <c r="H20" s="42">
        <v>3265</v>
      </c>
      <c r="I20" s="14"/>
      <c r="J20" s="14"/>
      <c r="K20" s="14"/>
      <c r="L20" s="14"/>
      <c r="M20" s="14"/>
      <c r="N20" s="14"/>
      <c r="O20" s="14"/>
      <c r="P20" s="14"/>
      <c r="Q20" s="80"/>
      <c r="R20" s="79"/>
      <c r="S20" s="81">
        <v>3265</v>
      </c>
      <c r="T20" s="79"/>
    </row>
    <row r="21" spans="2:20" x14ac:dyDescent="0.2">
      <c r="B21" s="15"/>
      <c r="C21" s="77" t="s">
        <v>14</v>
      </c>
      <c r="D21" s="78"/>
      <c r="E21" s="78"/>
      <c r="F21" s="79"/>
      <c r="G21" s="8" t="str">
        <f>IF(SUMPRODUCT(--ISNUMBER(SEARCH('Dropdown Selections'!C$2,C21)))&gt;0,'Dropdown Selections'!A$2,IF(SUMPRODUCT(--ISNUMBER(SEARCH('Dropdown Selections'!C$3,C21)))&gt;0,'Dropdown Selections'!A$3,IF(SUMPRODUCT(--ISNUMBER(SEARCH('Dropdown Selections'!D$4:D$9,C21)))&gt;0,'Dropdown Selections'!A$4,IF(SUMPRODUCT(--ISNUMBER(SEARCH('Dropdown Selections'!D$11:D$13,C21)))&gt;0,'Dropdown Selections'!A$5,IF(SUMPRODUCT(--ISNUMBER(SEARCH('Dropdown Selections'!C$15,C21)))&gt;0,'Dropdown Selections'!A$6,IF(SUMPRODUCT(--ISNUMBER(SEARCH('Dropdown Selections'!D$16:D$19,C21)))&gt;0,'Dropdown Selections'!A$7,IF(SUMPRODUCT(--ISNUMBER(SEARCH('Dropdown Selections'!C$21,C21)))&gt;0,'Dropdown Selections'!A$8,IF(SUMPRODUCT(--ISNUMBER(SEARCH('Dropdown Selections'!D$22:D$25,C21)))&gt;0,'Dropdown Selections'!A$9,IF(C21="331900 - Federal Grant - Other","OTHER",IF(C21="Total","TOTAL OF ALL CATEGORIES",""))))))))))</f>
        <v>PUBLIC SAFETY</v>
      </c>
      <c r="H21" s="42">
        <v>157745</v>
      </c>
      <c r="I21" s="42">
        <v>11330</v>
      </c>
      <c r="J21" s="14"/>
      <c r="K21" s="14"/>
      <c r="L21" s="14"/>
      <c r="M21" s="14"/>
      <c r="N21" s="14"/>
      <c r="O21" s="14"/>
      <c r="P21" s="14"/>
      <c r="Q21" s="80"/>
      <c r="R21" s="79"/>
      <c r="S21" s="81">
        <v>169075</v>
      </c>
      <c r="T21" s="79"/>
    </row>
    <row r="22" spans="2:20" x14ac:dyDescent="0.2">
      <c r="B22" s="15"/>
      <c r="C22" s="77" t="s">
        <v>15</v>
      </c>
      <c r="D22" s="78"/>
      <c r="E22" s="78"/>
      <c r="F22" s="79"/>
      <c r="G22" s="8" t="str">
        <f>IF(SUMPRODUCT(--ISNUMBER(SEARCH('Dropdown Selections'!C$2,C22)))&gt;0,'Dropdown Selections'!A$2,IF(SUMPRODUCT(--ISNUMBER(SEARCH('Dropdown Selections'!C$3,C22)))&gt;0,'Dropdown Selections'!A$3,IF(SUMPRODUCT(--ISNUMBER(SEARCH('Dropdown Selections'!D$4:D$9,C22)))&gt;0,'Dropdown Selections'!A$4,IF(SUMPRODUCT(--ISNUMBER(SEARCH('Dropdown Selections'!D$11:D$13,C22)))&gt;0,'Dropdown Selections'!A$5,IF(SUMPRODUCT(--ISNUMBER(SEARCH('Dropdown Selections'!C$15,C22)))&gt;0,'Dropdown Selections'!A$6,IF(SUMPRODUCT(--ISNUMBER(SEARCH('Dropdown Selections'!D$16:D$19,C22)))&gt;0,'Dropdown Selections'!A$7,IF(SUMPRODUCT(--ISNUMBER(SEARCH('Dropdown Selections'!C$21,C22)))&gt;0,'Dropdown Selections'!A$8,IF(SUMPRODUCT(--ISNUMBER(SEARCH('Dropdown Selections'!D$22:D$25,C22)))&gt;0,'Dropdown Selections'!A$9,IF(C22="331900 - Federal Grant - Other","OTHER",IF(C22="Total","TOTAL OF ALL CATEGORIES",""))))))))))</f>
        <v>PHYSICAL ENVIRONMENT</v>
      </c>
      <c r="H22" s="14"/>
      <c r="I22" s="42">
        <v>530846</v>
      </c>
      <c r="J22" s="14"/>
      <c r="K22" s="14"/>
      <c r="L22" s="14"/>
      <c r="M22" s="14"/>
      <c r="N22" s="14"/>
      <c r="O22" s="14"/>
      <c r="P22" s="14"/>
      <c r="Q22" s="80"/>
      <c r="R22" s="79"/>
      <c r="S22" s="81">
        <v>530846</v>
      </c>
      <c r="T22" s="79"/>
    </row>
    <row r="23" spans="2:20" x14ac:dyDescent="0.2">
      <c r="B23" s="15"/>
      <c r="C23" s="77" t="s">
        <v>55</v>
      </c>
      <c r="D23" s="78"/>
      <c r="E23" s="78"/>
      <c r="F23" s="79"/>
      <c r="G23" s="8" t="str">
        <f>IF(SUMPRODUCT(--ISNUMBER(SEARCH('Dropdown Selections'!C$2,C23)))&gt;0,'Dropdown Selections'!A$2,IF(SUMPRODUCT(--ISNUMBER(SEARCH('Dropdown Selections'!C$3,C23)))&gt;0,'Dropdown Selections'!A$3,IF(SUMPRODUCT(--ISNUMBER(SEARCH('Dropdown Selections'!D$4:D$9,C23)))&gt;0,'Dropdown Selections'!A$4,IF(SUMPRODUCT(--ISNUMBER(SEARCH('Dropdown Selections'!D$11:D$13,C23)))&gt;0,'Dropdown Selections'!A$5,IF(SUMPRODUCT(--ISNUMBER(SEARCH('Dropdown Selections'!C$15,C23)))&gt;0,'Dropdown Selections'!A$6,IF(SUMPRODUCT(--ISNUMBER(SEARCH('Dropdown Selections'!D$16:D$19,C23)))&gt;0,'Dropdown Selections'!A$7,IF(SUMPRODUCT(--ISNUMBER(SEARCH('Dropdown Selections'!C$21,C23)))&gt;0,'Dropdown Selections'!A$8,IF(SUMPRODUCT(--ISNUMBER(SEARCH('Dropdown Selections'!D$22:D$25,C23)))&gt;0,'Dropdown Selections'!A$9,IF(C23="331900 - Federal Grant - Other","OTHER",IF(C23="Total","TOTAL OF ALL CATEGORIES",""))))))))))</f>
        <v>HEALTH &amp; HUMAN SERVICES</v>
      </c>
      <c r="H23" s="42">
        <v>16872</v>
      </c>
      <c r="I23" s="14"/>
      <c r="J23" s="14"/>
      <c r="K23" s="14"/>
      <c r="L23" s="14"/>
      <c r="M23" s="14"/>
      <c r="N23" s="14"/>
      <c r="O23" s="14"/>
      <c r="P23" s="14"/>
      <c r="Q23" s="80"/>
      <c r="R23" s="79"/>
      <c r="S23" s="81">
        <v>16872</v>
      </c>
      <c r="T23" s="79"/>
    </row>
    <row r="24" spans="2:20" x14ac:dyDescent="0.2">
      <c r="B24" s="15"/>
      <c r="C24" s="77" t="s">
        <v>24</v>
      </c>
      <c r="D24" s="78"/>
      <c r="E24" s="78"/>
      <c r="F24" s="79"/>
      <c r="G24" s="8" t="str">
        <f>IF(SUMPRODUCT(--ISNUMBER(SEARCH('Dropdown Selections'!C$2,C24)))&gt;0,'Dropdown Selections'!A$2,IF(SUMPRODUCT(--ISNUMBER(SEARCH('Dropdown Selections'!C$3,C24)))&gt;0,'Dropdown Selections'!A$3,IF(SUMPRODUCT(--ISNUMBER(SEARCH('Dropdown Selections'!D$4:D$9,C24)))&gt;0,'Dropdown Selections'!A$4,IF(SUMPRODUCT(--ISNUMBER(SEARCH('Dropdown Selections'!D$11:D$13,C24)))&gt;0,'Dropdown Selections'!A$5,IF(SUMPRODUCT(--ISNUMBER(SEARCH('Dropdown Selections'!C$15,C24)))&gt;0,'Dropdown Selections'!A$6,IF(SUMPRODUCT(--ISNUMBER(SEARCH('Dropdown Selections'!D$16:D$19,C24)))&gt;0,'Dropdown Selections'!A$7,IF(SUMPRODUCT(--ISNUMBER(SEARCH('Dropdown Selections'!C$21,C24)))&gt;0,'Dropdown Selections'!A$8,IF(SUMPRODUCT(--ISNUMBER(SEARCH('Dropdown Selections'!D$22:D$25,C24)))&gt;0,'Dropdown Selections'!A$9,IF(C24="331900 - Federal Grant - Other","OTHER",IF(C24="Total","TOTAL OF ALL CATEGORIES",""))))))))))</f>
        <v>HEALTH &amp; HUMAN SERVICES</v>
      </c>
      <c r="H24" s="14"/>
      <c r="I24" s="42">
        <v>63131</v>
      </c>
      <c r="J24" s="14"/>
      <c r="K24" s="14"/>
      <c r="L24" s="14"/>
      <c r="M24" s="14"/>
      <c r="N24" s="14"/>
      <c r="O24" s="14"/>
      <c r="P24" s="14"/>
      <c r="Q24" s="80"/>
      <c r="R24" s="79"/>
      <c r="S24" s="81">
        <v>63131</v>
      </c>
      <c r="T24" s="79"/>
    </row>
    <row r="25" spans="2:20" x14ac:dyDescent="0.2">
      <c r="B25" s="15"/>
      <c r="C25" s="77" t="s">
        <v>18</v>
      </c>
      <c r="D25" s="78"/>
      <c r="E25" s="78"/>
      <c r="F25" s="79"/>
      <c r="G25" s="8" t="str">
        <f>IF(SUMPRODUCT(--ISNUMBER(SEARCH('Dropdown Selections'!C$2,C25)))&gt;0,'Dropdown Selections'!A$2,IF(SUMPRODUCT(--ISNUMBER(SEARCH('Dropdown Selections'!C$3,C25)))&gt;0,'Dropdown Selections'!A$3,IF(SUMPRODUCT(--ISNUMBER(SEARCH('Dropdown Selections'!D$4:D$9,C25)))&gt;0,'Dropdown Selections'!A$4,IF(SUMPRODUCT(--ISNUMBER(SEARCH('Dropdown Selections'!D$11:D$13,C25)))&gt;0,'Dropdown Selections'!A$5,IF(SUMPRODUCT(--ISNUMBER(SEARCH('Dropdown Selections'!C$15,C25)))&gt;0,'Dropdown Selections'!A$6,IF(SUMPRODUCT(--ISNUMBER(SEARCH('Dropdown Selections'!D$16:D$19,C25)))&gt;0,'Dropdown Selections'!A$7,IF(SUMPRODUCT(--ISNUMBER(SEARCH('Dropdown Selections'!C$21,C25)))&gt;0,'Dropdown Selections'!A$8,IF(SUMPRODUCT(--ISNUMBER(SEARCH('Dropdown Selections'!D$22:D$25,C25)))&gt;0,'Dropdown Selections'!A$9,IF(C25="331900 - Federal Grant - Other","OTHER",IF(C25="Total","TOTAL OF ALL CATEGORIES",""))))))))))</f>
        <v>HEALTH &amp; HUMAN SERVICES</v>
      </c>
      <c r="H25" s="42">
        <v>166991</v>
      </c>
      <c r="I25" s="14"/>
      <c r="J25" s="14"/>
      <c r="K25" s="14"/>
      <c r="L25" s="14"/>
      <c r="M25" s="14"/>
      <c r="N25" s="14"/>
      <c r="O25" s="14"/>
      <c r="P25" s="14"/>
      <c r="Q25" s="80"/>
      <c r="R25" s="79"/>
      <c r="S25" s="81">
        <v>166991</v>
      </c>
      <c r="T25" s="79"/>
    </row>
    <row r="26" spans="2:20" x14ac:dyDescent="0.2">
      <c r="B26" s="15"/>
      <c r="C26" s="77" t="s">
        <v>22</v>
      </c>
      <c r="D26" s="78"/>
      <c r="E26" s="78"/>
      <c r="F26" s="79"/>
      <c r="G26" s="8" t="str">
        <f>IF(SUMPRODUCT(--ISNUMBER(SEARCH('Dropdown Selections'!C$2,C26)))&gt;0,'Dropdown Selections'!A$2,IF(SUMPRODUCT(--ISNUMBER(SEARCH('Dropdown Selections'!C$3,C26)))&gt;0,'Dropdown Selections'!A$3,IF(SUMPRODUCT(--ISNUMBER(SEARCH('Dropdown Selections'!D$4:D$9,C26)))&gt;0,'Dropdown Selections'!A$4,IF(SUMPRODUCT(--ISNUMBER(SEARCH('Dropdown Selections'!D$11:D$13,C26)))&gt;0,'Dropdown Selections'!A$5,IF(SUMPRODUCT(--ISNUMBER(SEARCH('Dropdown Selections'!C$15,C26)))&gt;0,'Dropdown Selections'!A$6,IF(SUMPRODUCT(--ISNUMBER(SEARCH('Dropdown Selections'!D$16:D$19,C26)))&gt;0,'Dropdown Selections'!A$7,IF(SUMPRODUCT(--ISNUMBER(SEARCH('Dropdown Selections'!C$21,C26)))&gt;0,'Dropdown Selections'!A$8,IF(SUMPRODUCT(--ISNUMBER(SEARCH('Dropdown Selections'!D$22:D$25,C26)))&gt;0,'Dropdown Selections'!A$9,IF(C26="331900 - Federal Grant - Other","OTHER",IF(C26="Total","TOTAL OF ALL CATEGORIES",""))))))))))</f>
        <v>CULTURE/RECREATION</v>
      </c>
      <c r="H26" s="42">
        <v>141836</v>
      </c>
      <c r="I26" s="14"/>
      <c r="J26" s="14"/>
      <c r="K26" s="14"/>
      <c r="L26" s="14"/>
      <c r="M26" s="14"/>
      <c r="N26" s="14"/>
      <c r="O26" s="14"/>
      <c r="P26" s="14"/>
      <c r="Q26" s="80"/>
      <c r="R26" s="79"/>
      <c r="S26" s="81">
        <v>141836</v>
      </c>
      <c r="T26" s="79"/>
    </row>
    <row r="27" spans="2:20" x14ac:dyDescent="0.2">
      <c r="B27" s="13"/>
      <c r="C27" s="70" t="s">
        <v>12</v>
      </c>
      <c r="D27" s="71"/>
      <c r="E27" s="84" t="s">
        <v>12</v>
      </c>
      <c r="F27" s="79"/>
      <c r="G27" s="8" t="str">
        <f>IF(SUMPRODUCT(--ISNUMBER(SEARCH('Dropdown Selections'!C$2,C27)))&gt;0,'Dropdown Selections'!A$2,IF(SUMPRODUCT(--ISNUMBER(SEARCH('Dropdown Selections'!C$3,C27)))&gt;0,'Dropdown Selections'!A$3,IF(SUMPRODUCT(--ISNUMBER(SEARCH('Dropdown Selections'!D$4:D$9,C27)))&gt;0,'Dropdown Selections'!A$4,IF(SUMPRODUCT(--ISNUMBER(SEARCH('Dropdown Selections'!D$11:D$13,C27)))&gt;0,'Dropdown Selections'!A$5,IF(SUMPRODUCT(--ISNUMBER(SEARCH('Dropdown Selections'!C$15,C27)))&gt;0,'Dropdown Selections'!A$6,IF(SUMPRODUCT(--ISNUMBER(SEARCH('Dropdown Selections'!D$16:D$19,C27)))&gt;0,'Dropdown Selections'!A$7,IF(SUMPRODUCT(--ISNUMBER(SEARCH('Dropdown Selections'!C$21,C27)))&gt;0,'Dropdown Selections'!A$8,IF(SUMPRODUCT(--ISNUMBER(SEARCH('Dropdown Selections'!D$22:D$25,C27)))&gt;0,'Dropdown Selections'!A$9,IF(C27="331900 - Federal Grant - Other","OTHER",IF(C27="Total","TOTAL OF ALL CATEGORIES",""))))))))))</f>
        <v>TOTAL OF ALL CATEGORIES</v>
      </c>
      <c r="H27" s="43">
        <v>486709</v>
      </c>
      <c r="I27" s="43">
        <v>605307</v>
      </c>
      <c r="J27" s="12"/>
      <c r="K27" s="12"/>
      <c r="L27" s="12"/>
      <c r="M27" s="12"/>
      <c r="N27" s="12"/>
      <c r="O27" s="12"/>
      <c r="P27" s="12"/>
      <c r="Q27" s="85"/>
      <c r="R27" s="79"/>
      <c r="S27" s="86">
        <v>1092016</v>
      </c>
      <c r="T27" s="79"/>
    </row>
    <row r="28" spans="2:20" x14ac:dyDescent="0.2">
      <c r="B28" s="89" t="s">
        <v>73</v>
      </c>
      <c r="C28" s="78"/>
      <c r="D28" s="78"/>
      <c r="E28" s="78"/>
      <c r="F28" s="78"/>
      <c r="G28" s="78"/>
      <c r="H28" s="78"/>
      <c r="I28" s="78"/>
      <c r="J28" s="79"/>
      <c r="K28" s="17"/>
      <c r="L28" s="17"/>
      <c r="M28" s="17"/>
      <c r="N28" s="17"/>
      <c r="O28" s="17"/>
      <c r="P28" s="17"/>
      <c r="Q28" s="90"/>
      <c r="R28" s="79"/>
      <c r="S28" s="90"/>
      <c r="T28" s="79"/>
    </row>
    <row r="29" spans="2:20" ht="18" x14ac:dyDescent="0.2">
      <c r="B29" s="87" t="s">
        <v>2</v>
      </c>
      <c r="C29" s="83"/>
      <c r="D29" s="83"/>
      <c r="E29" s="83"/>
      <c r="F29" s="83"/>
      <c r="H29" s="16" t="s">
        <v>3</v>
      </c>
      <c r="I29" s="9" t="s">
        <v>194</v>
      </c>
      <c r="J29" s="16" t="s">
        <v>4</v>
      </c>
      <c r="K29" s="16" t="s">
        <v>5</v>
      </c>
      <c r="L29" s="16" t="s">
        <v>6</v>
      </c>
      <c r="M29" s="16" t="s">
        <v>7</v>
      </c>
      <c r="N29" s="16" t="s">
        <v>8</v>
      </c>
      <c r="O29" s="16" t="s">
        <v>9</v>
      </c>
      <c r="P29" s="16" t="s">
        <v>10</v>
      </c>
      <c r="Q29" s="88" t="s">
        <v>11</v>
      </c>
      <c r="R29" s="79"/>
      <c r="S29" s="88" t="s">
        <v>198</v>
      </c>
      <c r="T29" s="79"/>
    </row>
    <row r="30" spans="2:20" x14ac:dyDescent="0.2">
      <c r="B30" s="15"/>
      <c r="C30" s="77" t="s">
        <v>14</v>
      </c>
      <c r="D30" s="78"/>
      <c r="E30" s="78"/>
      <c r="F30" s="79"/>
      <c r="G30" s="8" t="str">
        <f>IF(SUMPRODUCT(--ISNUMBER(SEARCH('Dropdown Selections'!C$2,C30)))&gt;0,'Dropdown Selections'!A$2,IF(SUMPRODUCT(--ISNUMBER(SEARCH('Dropdown Selections'!C$3,C30)))&gt;0,'Dropdown Selections'!A$3,IF(SUMPRODUCT(--ISNUMBER(SEARCH('Dropdown Selections'!D$4:D$9,C30)))&gt;0,'Dropdown Selections'!A$4,IF(SUMPRODUCT(--ISNUMBER(SEARCH('Dropdown Selections'!D$11:D$13,C30)))&gt;0,'Dropdown Selections'!A$5,IF(SUMPRODUCT(--ISNUMBER(SEARCH('Dropdown Selections'!C$15,C30)))&gt;0,'Dropdown Selections'!A$6,IF(SUMPRODUCT(--ISNUMBER(SEARCH('Dropdown Selections'!D$16:D$19,C30)))&gt;0,'Dropdown Selections'!A$7,IF(SUMPRODUCT(--ISNUMBER(SEARCH('Dropdown Selections'!C$21,C30)))&gt;0,'Dropdown Selections'!A$8,IF(SUMPRODUCT(--ISNUMBER(SEARCH('Dropdown Selections'!D$22:D$25,C30)))&gt;0,'Dropdown Selections'!A$9,IF(C30="331900 - Federal Grant - Other","OTHER",IF(C30="Total","TOTAL OF ALL CATEGORIES",""))))))))))</f>
        <v>PUBLIC SAFETY</v>
      </c>
      <c r="H30" s="14"/>
      <c r="I30" s="42">
        <v>4479451</v>
      </c>
      <c r="J30" s="14"/>
      <c r="K30" s="14"/>
      <c r="L30" s="14"/>
      <c r="M30" s="14"/>
      <c r="N30" s="14"/>
      <c r="O30" s="14"/>
      <c r="P30" s="14"/>
      <c r="Q30" s="80"/>
      <c r="R30" s="79"/>
      <c r="S30" s="81">
        <v>4479451</v>
      </c>
      <c r="T30" s="79"/>
    </row>
    <row r="31" spans="2:20" x14ac:dyDescent="0.2">
      <c r="B31" s="15"/>
      <c r="C31" s="77" t="s">
        <v>15</v>
      </c>
      <c r="D31" s="78"/>
      <c r="E31" s="78"/>
      <c r="F31" s="79"/>
      <c r="G31" s="8" t="str">
        <f>IF(SUMPRODUCT(--ISNUMBER(SEARCH('Dropdown Selections'!C$2,C31)))&gt;0,'Dropdown Selections'!A$2,IF(SUMPRODUCT(--ISNUMBER(SEARCH('Dropdown Selections'!C$3,C31)))&gt;0,'Dropdown Selections'!A$3,IF(SUMPRODUCT(--ISNUMBER(SEARCH('Dropdown Selections'!D$4:D$9,C31)))&gt;0,'Dropdown Selections'!A$4,IF(SUMPRODUCT(--ISNUMBER(SEARCH('Dropdown Selections'!D$11:D$13,C31)))&gt;0,'Dropdown Selections'!A$5,IF(SUMPRODUCT(--ISNUMBER(SEARCH('Dropdown Selections'!C$15,C31)))&gt;0,'Dropdown Selections'!A$6,IF(SUMPRODUCT(--ISNUMBER(SEARCH('Dropdown Selections'!D$16:D$19,C31)))&gt;0,'Dropdown Selections'!A$7,IF(SUMPRODUCT(--ISNUMBER(SEARCH('Dropdown Selections'!C$21,C31)))&gt;0,'Dropdown Selections'!A$8,IF(SUMPRODUCT(--ISNUMBER(SEARCH('Dropdown Selections'!D$22:D$25,C31)))&gt;0,'Dropdown Selections'!A$9,IF(C31="331900 - Federal Grant - Other","OTHER",IF(C31="Total","TOTAL OF ALL CATEGORIES",""))))))))))</f>
        <v>PHYSICAL ENVIRONMENT</v>
      </c>
      <c r="H31" s="14"/>
      <c r="I31" s="42">
        <v>418162</v>
      </c>
      <c r="J31" s="14"/>
      <c r="K31" s="14"/>
      <c r="L31" s="14"/>
      <c r="M31" s="14"/>
      <c r="N31" s="14"/>
      <c r="O31" s="14"/>
      <c r="P31" s="14"/>
      <c r="Q31" s="80"/>
      <c r="R31" s="79"/>
      <c r="S31" s="81">
        <v>418162</v>
      </c>
      <c r="T31" s="79"/>
    </row>
    <row r="32" spans="2:20" x14ac:dyDescent="0.2">
      <c r="B32" s="15"/>
      <c r="C32" s="77" t="s">
        <v>16</v>
      </c>
      <c r="D32" s="78"/>
      <c r="E32" s="78"/>
      <c r="F32" s="79"/>
      <c r="G32" s="8" t="str">
        <f>IF(SUMPRODUCT(--ISNUMBER(SEARCH('Dropdown Selections'!C$2,C32)))&gt;0,'Dropdown Selections'!A$2,IF(SUMPRODUCT(--ISNUMBER(SEARCH('Dropdown Selections'!C$3,C32)))&gt;0,'Dropdown Selections'!A$3,IF(SUMPRODUCT(--ISNUMBER(SEARCH('Dropdown Selections'!D$4:D$9,C32)))&gt;0,'Dropdown Selections'!A$4,IF(SUMPRODUCT(--ISNUMBER(SEARCH('Dropdown Selections'!D$11:D$13,C32)))&gt;0,'Dropdown Selections'!A$5,IF(SUMPRODUCT(--ISNUMBER(SEARCH('Dropdown Selections'!C$15,C32)))&gt;0,'Dropdown Selections'!A$6,IF(SUMPRODUCT(--ISNUMBER(SEARCH('Dropdown Selections'!D$16:D$19,C32)))&gt;0,'Dropdown Selections'!A$7,IF(SUMPRODUCT(--ISNUMBER(SEARCH('Dropdown Selections'!C$21,C32)))&gt;0,'Dropdown Selections'!A$8,IF(SUMPRODUCT(--ISNUMBER(SEARCH('Dropdown Selections'!D$22:D$25,C32)))&gt;0,'Dropdown Selections'!A$9,IF(C32="331900 - Federal Grant - Other","OTHER",IF(C32="Total","TOTAL OF ALL CATEGORIES",""))))))))))</f>
        <v>TRANSPORTATION</v>
      </c>
      <c r="H32" s="14"/>
      <c r="I32" s="42">
        <v>2758942</v>
      </c>
      <c r="J32" s="14"/>
      <c r="K32" s="14"/>
      <c r="L32" s="14"/>
      <c r="M32" s="14"/>
      <c r="N32" s="14"/>
      <c r="O32" s="14"/>
      <c r="P32" s="14"/>
      <c r="Q32" s="80"/>
      <c r="R32" s="79"/>
      <c r="S32" s="81">
        <v>2758942</v>
      </c>
      <c r="T32" s="79"/>
    </row>
    <row r="33" spans="2:20" x14ac:dyDescent="0.2">
      <c r="B33" s="15"/>
      <c r="C33" s="77" t="s">
        <v>17</v>
      </c>
      <c r="D33" s="78"/>
      <c r="E33" s="78"/>
      <c r="F33" s="79"/>
      <c r="G33" s="8" t="str">
        <f>IF(SUMPRODUCT(--ISNUMBER(SEARCH('Dropdown Selections'!C$2,C33)))&gt;0,'Dropdown Selections'!A$2,IF(SUMPRODUCT(--ISNUMBER(SEARCH('Dropdown Selections'!C$3,C33)))&gt;0,'Dropdown Selections'!A$3,IF(SUMPRODUCT(--ISNUMBER(SEARCH('Dropdown Selections'!D$4:D$9,C33)))&gt;0,'Dropdown Selections'!A$4,IF(SUMPRODUCT(--ISNUMBER(SEARCH('Dropdown Selections'!D$11:D$13,C33)))&gt;0,'Dropdown Selections'!A$5,IF(SUMPRODUCT(--ISNUMBER(SEARCH('Dropdown Selections'!C$15,C33)))&gt;0,'Dropdown Selections'!A$6,IF(SUMPRODUCT(--ISNUMBER(SEARCH('Dropdown Selections'!D$16:D$19,C33)))&gt;0,'Dropdown Selections'!A$7,IF(SUMPRODUCT(--ISNUMBER(SEARCH('Dropdown Selections'!C$21,C33)))&gt;0,'Dropdown Selections'!A$8,IF(SUMPRODUCT(--ISNUMBER(SEARCH('Dropdown Selections'!D$22:D$25,C33)))&gt;0,'Dropdown Selections'!A$9,IF(C33="331900 - Federal Grant - Other","OTHER",IF(C33="Total","TOTAL OF ALL CATEGORIES",""))))))))))</f>
        <v>ECONOMIC ENVIRONMENT</v>
      </c>
      <c r="H33" s="14"/>
      <c r="I33" s="42">
        <v>19164980</v>
      </c>
      <c r="J33" s="14"/>
      <c r="K33" s="14"/>
      <c r="L33" s="14"/>
      <c r="M33" s="14"/>
      <c r="N33" s="14"/>
      <c r="O33" s="14"/>
      <c r="P33" s="14"/>
      <c r="Q33" s="80"/>
      <c r="R33" s="79"/>
      <c r="S33" s="81">
        <v>19164980</v>
      </c>
      <c r="T33" s="79"/>
    </row>
    <row r="34" spans="2:20" x14ac:dyDescent="0.2">
      <c r="B34" s="15"/>
      <c r="C34" s="77" t="s">
        <v>32</v>
      </c>
      <c r="D34" s="78"/>
      <c r="E34" s="78"/>
      <c r="F34" s="79"/>
      <c r="G34" s="8" t="str">
        <f>IF(SUMPRODUCT(--ISNUMBER(SEARCH('Dropdown Selections'!C$2,C34)))&gt;0,'Dropdown Selections'!A$2,IF(SUMPRODUCT(--ISNUMBER(SEARCH('Dropdown Selections'!C$3,C34)))&gt;0,'Dropdown Selections'!A$3,IF(SUMPRODUCT(--ISNUMBER(SEARCH('Dropdown Selections'!D$4:D$9,C34)))&gt;0,'Dropdown Selections'!A$4,IF(SUMPRODUCT(--ISNUMBER(SEARCH('Dropdown Selections'!D$11:D$13,C34)))&gt;0,'Dropdown Selections'!A$5,IF(SUMPRODUCT(--ISNUMBER(SEARCH('Dropdown Selections'!C$15,C34)))&gt;0,'Dropdown Selections'!A$6,IF(SUMPRODUCT(--ISNUMBER(SEARCH('Dropdown Selections'!D$16:D$19,C34)))&gt;0,'Dropdown Selections'!A$7,IF(SUMPRODUCT(--ISNUMBER(SEARCH('Dropdown Selections'!C$21,C34)))&gt;0,'Dropdown Selections'!A$8,IF(SUMPRODUCT(--ISNUMBER(SEARCH('Dropdown Selections'!D$22:D$25,C34)))&gt;0,'Dropdown Selections'!A$9,IF(C34="331900 - Federal Grant - Other","OTHER",IF(C34="Total","TOTAL OF ALL CATEGORIES",""))))))))))</f>
        <v>HEALTH &amp; HUMAN SERVICES</v>
      </c>
      <c r="H34" s="14"/>
      <c r="I34" s="42">
        <v>1501058</v>
      </c>
      <c r="J34" s="14"/>
      <c r="K34" s="14"/>
      <c r="L34" s="14"/>
      <c r="M34" s="14"/>
      <c r="N34" s="14"/>
      <c r="O34" s="14"/>
      <c r="P34" s="14"/>
      <c r="Q34" s="80"/>
      <c r="R34" s="79"/>
      <c r="S34" s="81">
        <v>1501058</v>
      </c>
      <c r="T34" s="79"/>
    </row>
    <row r="35" spans="2:20" x14ac:dyDescent="0.2">
      <c r="B35" s="15"/>
      <c r="C35" s="77" t="s">
        <v>24</v>
      </c>
      <c r="D35" s="78"/>
      <c r="E35" s="78"/>
      <c r="F35" s="79"/>
      <c r="G35" s="8" t="str">
        <f>IF(SUMPRODUCT(--ISNUMBER(SEARCH('Dropdown Selections'!C$2,C35)))&gt;0,'Dropdown Selections'!A$2,IF(SUMPRODUCT(--ISNUMBER(SEARCH('Dropdown Selections'!C$3,C35)))&gt;0,'Dropdown Selections'!A$3,IF(SUMPRODUCT(--ISNUMBER(SEARCH('Dropdown Selections'!D$4:D$9,C35)))&gt;0,'Dropdown Selections'!A$4,IF(SUMPRODUCT(--ISNUMBER(SEARCH('Dropdown Selections'!D$11:D$13,C35)))&gt;0,'Dropdown Selections'!A$5,IF(SUMPRODUCT(--ISNUMBER(SEARCH('Dropdown Selections'!C$15,C35)))&gt;0,'Dropdown Selections'!A$6,IF(SUMPRODUCT(--ISNUMBER(SEARCH('Dropdown Selections'!D$16:D$19,C35)))&gt;0,'Dropdown Selections'!A$7,IF(SUMPRODUCT(--ISNUMBER(SEARCH('Dropdown Selections'!C$21,C35)))&gt;0,'Dropdown Selections'!A$8,IF(SUMPRODUCT(--ISNUMBER(SEARCH('Dropdown Selections'!D$22:D$25,C35)))&gt;0,'Dropdown Selections'!A$9,IF(C35="331900 - Federal Grant - Other","OTHER",IF(C35="Total","TOTAL OF ALL CATEGORIES",""))))))))))</f>
        <v>HEALTH &amp; HUMAN SERVICES</v>
      </c>
      <c r="H35" s="42">
        <v>1316697</v>
      </c>
      <c r="I35" s="14"/>
      <c r="J35" s="14"/>
      <c r="K35" s="14"/>
      <c r="L35" s="14"/>
      <c r="M35" s="14"/>
      <c r="N35" s="14"/>
      <c r="O35" s="14"/>
      <c r="P35" s="14"/>
      <c r="Q35" s="80"/>
      <c r="R35" s="79"/>
      <c r="S35" s="81">
        <v>1316697</v>
      </c>
      <c r="T35" s="79"/>
    </row>
    <row r="36" spans="2:20" x14ac:dyDescent="0.2">
      <c r="B36" s="15"/>
      <c r="C36" s="77" t="s">
        <v>18</v>
      </c>
      <c r="D36" s="78"/>
      <c r="E36" s="78"/>
      <c r="F36" s="79"/>
      <c r="G36" s="8" t="str">
        <f>IF(SUMPRODUCT(--ISNUMBER(SEARCH('Dropdown Selections'!C$2,C36)))&gt;0,'Dropdown Selections'!A$2,IF(SUMPRODUCT(--ISNUMBER(SEARCH('Dropdown Selections'!C$3,C36)))&gt;0,'Dropdown Selections'!A$3,IF(SUMPRODUCT(--ISNUMBER(SEARCH('Dropdown Selections'!D$4:D$9,C36)))&gt;0,'Dropdown Selections'!A$4,IF(SUMPRODUCT(--ISNUMBER(SEARCH('Dropdown Selections'!D$11:D$13,C36)))&gt;0,'Dropdown Selections'!A$5,IF(SUMPRODUCT(--ISNUMBER(SEARCH('Dropdown Selections'!C$15,C36)))&gt;0,'Dropdown Selections'!A$6,IF(SUMPRODUCT(--ISNUMBER(SEARCH('Dropdown Selections'!D$16:D$19,C36)))&gt;0,'Dropdown Selections'!A$7,IF(SUMPRODUCT(--ISNUMBER(SEARCH('Dropdown Selections'!C$21,C36)))&gt;0,'Dropdown Selections'!A$8,IF(SUMPRODUCT(--ISNUMBER(SEARCH('Dropdown Selections'!D$22:D$25,C36)))&gt;0,'Dropdown Selections'!A$9,IF(C36="331900 - Federal Grant - Other","OTHER",IF(C36="Total","TOTAL OF ALL CATEGORIES",""))))))))))</f>
        <v>HEALTH &amp; HUMAN SERVICES</v>
      </c>
      <c r="H36" s="14"/>
      <c r="I36" s="42">
        <v>32360156</v>
      </c>
      <c r="J36" s="14"/>
      <c r="K36" s="14"/>
      <c r="L36" s="14"/>
      <c r="M36" s="14"/>
      <c r="N36" s="14"/>
      <c r="O36" s="14"/>
      <c r="P36" s="14"/>
      <c r="Q36" s="80"/>
      <c r="R36" s="79"/>
      <c r="S36" s="81">
        <v>32360156</v>
      </c>
      <c r="T36" s="79"/>
    </row>
    <row r="37" spans="2:20" x14ac:dyDescent="0.2">
      <c r="B37" s="13"/>
      <c r="C37" s="70" t="s">
        <v>12</v>
      </c>
      <c r="D37" s="71"/>
      <c r="E37" s="84" t="s">
        <v>12</v>
      </c>
      <c r="F37" s="79"/>
      <c r="G37" s="8" t="str">
        <f>IF(SUMPRODUCT(--ISNUMBER(SEARCH('Dropdown Selections'!C$2,C37)))&gt;0,'Dropdown Selections'!A$2,IF(SUMPRODUCT(--ISNUMBER(SEARCH('Dropdown Selections'!C$3,C37)))&gt;0,'Dropdown Selections'!A$3,IF(SUMPRODUCT(--ISNUMBER(SEARCH('Dropdown Selections'!D$4:D$9,C37)))&gt;0,'Dropdown Selections'!A$4,IF(SUMPRODUCT(--ISNUMBER(SEARCH('Dropdown Selections'!D$11:D$13,C37)))&gt;0,'Dropdown Selections'!A$5,IF(SUMPRODUCT(--ISNUMBER(SEARCH('Dropdown Selections'!C$15,C37)))&gt;0,'Dropdown Selections'!A$6,IF(SUMPRODUCT(--ISNUMBER(SEARCH('Dropdown Selections'!D$16:D$19,C37)))&gt;0,'Dropdown Selections'!A$7,IF(SUMPRODUCT(--ISNUMBER(SEARCH('Dropdown Selections'!C$21,C37)))&gt;0,'Dropdown Selections'!A$8,IF(SUMPRODUCT(--ISNUMBER(SEARCH('Dropdown Selections'!D$22:D$25,C37)))&gt;0,'Dropdown Selections'!A$9,IF(C37="331900 - Federal Grant - Other","OTHER",IF(C37="Total","TOTAL OF ALL CATEGORIES",""))))))))))</f>
        <v>TOTAL OF ALL CATEGORIES</v>
      </c>
      <c r="H37" s="43">
        <v>1316697</v>
      </c>
      <c r="I37" s="43">
        <v>60682749</v>
      </c>
      <c r="J37" s="12"/>
      <c r="K37" s="12"/>
      <c r="L37" s="12"/>
      <c r="M37" s="12"/>
      <c r="N37" s="12"/>
      <c r="O37" s="12"/>
      <c r="P37" s="12"/>
      <c r="Q37" s="85"/>
      <c r="R37" s="79"/>
      <c r="S37" s="86">
        <v>61999446</v>
      </c>
      <c r="T37" s="79"/>
    </row>
    <row r="38" spans="2:20" x14ac:dyDescent="0.2">
      <c r="B38" s="89" t="s">
        <v>72</v>
      </c>
      <c r="C38" s="78"/>
      <c r="D38" s="78"/>
      <c r="E38" s="78"/>
      <c r="F38" s="78"/>
      <c r="G38" s="78"/>
      <c r="H38" s="78"/>
      <c r="I38" s="78"/>
      <c r="J38" s="79"/>
      <c r="K38" s="17"/>
      <c r="L38" s="17"/>
      <c r="M38" s="17"/>
      <c r="N38" s="17"/>
      <c r="O38" s="17"/>
      <c r="P38" s="17"/>
      <c r="Q38" s="90"/>
      <c r="R38" s="79"/>
      <c r="S38" s="90"/>
      <c r="T38" s="79"/>
    </row>
    <row r="39" spans="2:20" ht="18" x14ac:dyDescent="0.2">
      <c r="B39" s="87" t="s">
        <v>2</v>
      </c>
      <c r="C39" s="83"/>
      <c r="D39" s="83"/>
      <c r="E39" s="83"/>
      <c r="F39" s="83"/>
      <c r="H39" s="16" t="s">
        <v>3</v>
      </c>
      <c r="I39" s="9" t="s">
        <v>194</v>
      </c>
      <c r="J39" s="16" t="s">
        <v>4</v>
      </c>
      <c r="K39" s="16" t="s">
        <v>5</v>
      </c>
      <c r="L39" s="16" t="s">
        <v>6</v>
      </c>
      <c r="M39" s="16" t="s">
        <v>7</v>
      </c>
      <c r="N39" s="16" t="s">
        <v>8</v>
      </c>
      <c r="O39" s="16" t="s">
        <v>9</v>
      </c>
      <c r="P39" s="16" t="s">
        <v>10</v>
      </c>
      <c r="Q39" s="88" t="s">
        <v>11</v>
      </c>
      <c r="R39" s="79"/>
      <c r="S39" s="88" t="s">
        <v>198</v>
      </c>
      <c r="T39" s="79"/>
    </row>
    <row r="40" spans="2:20" x14ac:dyDescent="0.2">
      <c r="B40" s="15"/>
      <c r="C40" s="77" t="s">
        <v>13</v>
      </c>
      <c r="D40" s="78"/>
      <c r="E40" s="78"/>
      <c r="F40" s="79"/>
      <c r="G40" s="8" t="str">
        <f>IF(SUMPRODUCT(--ISNUMBER(SEARCH('Dropdown Selections'!C$2,C40)))&gt;0,'Dropdown Selections'!A$2,IF(SUMPRODUCT(--ISNUMBER(SEARCH('Dropdown Selections'!C$3,C40)))&gt;0,'Dropdown Selections'!A$3,IF(SUMPRODUCT(--ISNUMBER(SEARCH('Dropdown Selections'!D$4:D$9,C40)))&gt;0,'Dropdown Selections'!A$4,IF(SUMPRODUCT(--ISNUMBER(SEARCH('Dropdown Selections'!D$11:D$13,C40)))&gt;0,'Dropdown Selections'!A$5,IF(SUMPRODUCT(--ISNUMBER(SEARCH('Dropdown Selections'!C$15,C40)))&gt;0,'Dropdown Selections'!A$6,IF(SUMPRODUCT(--ISNUMBER(SEARCH('Dropdown Selections'!D$16:D$19,C40)))&gt;0,'Dropdown Selections'!A$7,IF(SUMPRODUCT(--ISNUMBER(SEARCH('Dropdown Selections'!C$21,C40)))&gt;0,'Dropdown Selections'!A$8,IF(SUMPRODUCT(--ISNUMBER(SEARCH('Dropdown Selections'!D$22:D$25,C40)))&gt;0,'Dropdown Selections'!A$9,IF(C40="331900 - Federal Grant - Other","OTHER",IF(C40="Total","TOTAL OF ALL CATEGORIES",""))))))))))</f>
        <v>GENERAL GOVERNMENT</v>
      </c>
      <c r="H40" s="42">
        <v>312080</v>
      </c>
      <c r="I40" s="14"/>
      <c r="J40" s="14"/>
      <c r="K40" s="14"/>
      <c r="L40" s="14"/>
      <c r="M40" s="14"/>
      <c r="N40" s="14"/>
      <c r="O40" s="14"/>
      <c r="P40" s="14"/>
      <c r="Q40" s="80"/>
      <c r="R40" s="79"/>
      <c r="S40" s="81">
        <v>312080</v>
      </c>
      <c r="T40" s="79"/>
    </row>
    <row r="41" spans="2:20" x14ac:dyDescent="0.2">
      <c r="B41" s="15"/>
      <c r="C41" s="77" t="s">
        <v>14</v>
      </c>
      <c r="D41" s="78"/>
      <c r="E41" s="78"/>
      <c r="F41" s="79"/>
      <c r="G41" s="8" t="str">
        <f>IF(SUMPRODUCT(--ISNUMBER(SEARCH('Dropdown Selections'!C$2,C41)))&gt;0,'Dropdown Selections'!A$2,IF(SUMPRODUCT(--ISNUMBER(SEARCH('Dropdown Selections'!C$3,C41)))&gt;0,'Dropdown Selections'!A$3,IF(SUMPRODUCT(--ISNUMBER(SEARCH('Dropdown Selections'!D$4:D$9,C41)))&gt;0,'Dropdown Selections'!A$4,IF(SUMPRODUCT(--ISNUMBER(SEARCH('Dropdown Selections'!D$11:D$13,C41)))&gt;0,'Dropdown Selections'!A$5,IF(SUMPRODUCT(--ISNUMBER(SEARCH('Dropdown Selections'!C$15,C41)))&gt;0,'Dropdown Selections'!A$6,IF(SUMPRODUCT(--ISNUMBER(SEARCH('Dropdown Selections'!D$16:D$19,C41)))&gt;0,'Dropdown Selections'!A$7,IF(SUMPRODUCT(--ISNUMBER(SEARCH('Dropdown Selections'!C$21,C41)))&gt;0,'Dropdown Selections'!A$8,IF(SUMPRODUCT(--ISNUMBER(SEARCH('Dropdown Selections'!D$22:D$25,C41)))&gt;0,'Dropdown Selections'!A$9,IF(C41="331900 - Federal Grant - Other","OTHER",IF(C41="Total","TOTAL OF ALL CATEGORIES",""))))))))))</f>
        <v>PUBLIC SAFETY</v>
      </c>
      <c r="H41" s="42">
        <v>24000</v>
      </c>
      <c r="I41" s="42">
        <v>292564</v>
      </c>
      <c r="J41" s="14"/>
      <c r="K41" s="14"/>
      <c r="L41" s="14"/>
      <c r="M41" s="14"/>
      <c r="N41" s="14"/>
      <c r="O41" s="14"/>
      <c r="P41" s="14"/>
      <c r="Q41" s="80"/>
      <c r="R41" s="79"/>
      <c r="S41" s="81">
        <v>316564</v>
      </c>
      <c r="T41" s="79"/>
    </row>
    <row r="42" spans="2:20" x14ac:dyDescent="0.2">
      <c r="B42" s="15"/>
      <c r="C42" s="77" t="s">
        <v>15</v>
      </c>
      <c r="D42" s="78"/>
      <c r="E42" s="78"/>
      <c r="F42" s="79"/>
      <c r="G42" s="8" t="str">
        <f>IF(SUMPRODUCT(--ISNUMBER(SEARCH('Dropdown Selections'!C$2,C42)))&gt;0,'Dropdown Selections'!A$2,IF(SUMPRODUCT(--ISNUMBER(SEARCH('Dropdown Selections'!C$3,C42)))&gt;0,'Dropdown Selections'!A$3,IF(SUMPRODUCT(--ISNUMBER(SEARCH('Dropdown Selections'!D$4:D$9,C42)))&gt;0,'Dropdown Selections'!A$4,IF(SUMPRODUCT(--ISNUMBER(SEARCH('Dropdown Selections'!D$11:D$13,C42)))&gt;0,'Dropdown Selections'!A$5,IF(SUMPRODUCT(--ISNUMBER(SEARCH('Dropdown Selections'!C$15,C42)))&gt;0,'Dropdown Selections'!A$6,IF(SUMPRODUCT(--ISNUMBER(SEARCH('Dropdown Selections'!D$16:D$19,C42)))&gt;0,'Dropdown Selections'!A$7,IF(SUMPRODUCT(--ISNUMBER(SEARCH('Dropdown Selections'!C$21,C42)))&gt;0,'Dropdown Selections'!A$8,IF(SUMPRODUCT(--ISNUMBER(SEARCH('Dropdown Selections'!D$22:D$25,C42)))&gt;0,'Dropdown Selections'!A$9,IF(C42="331900 - Federal Grant - Other","OTHER",IF(C42="Total","TOTAL OF ALL CATEGORIES",""))))))))))</f>
        <v>PHYSICAL ENVIRONMENT</v>
      </c>
      <c r="H42" s="14"/>
      <c r="I42" s="42">
        <v>89081</v>
      </c>
      <c r="J42" s="14"/>
      <c r="K42" s="14"/>
      <c r="L42" s="14"/>
      <c r="M42" s="14"/>
      <c r="N42" s="14"/>
      <c r="O42" s="14"/>
      <c r="P42" s="14"/>
      <c r="Q42" s="80"/>
      <c r="R42" s="79"/>
      <c r="S42" s="81">
        <v>89081</v>
      </c>
      <c r="T42" s="79"/>
    </row>
    <row r="43" spans="2:20" x14ac:dyDescent="0.2">
      <c r="B43" s="15"/>
      <c r="C43" s="77" t="s">
        <v>16</v>
      </c>
      <c r="D43" s="78"/>
      <c r="E43" s="78"/>
      <c r="F43" s="79"/>
      <c r="G43" s="8" t="str">
        <f>IF(SUMPRODUCT(--ISNUMBER(SEARCH('Dropdown Selections'!C$2,C43)))&gt;0,'Dropdown Selections'!A$2,IF(SUMPRODUCT(--ISNUMBER(SEARCH('Dropdown Selections'!C$3,C43)))&gt;0,'Dropdown Selections'!A$3,IF(SUMPRODUCT(--ISNUMBER(SEARCH('Dropdown Selections'!D$4:D$9,C43)))&gt;0,'Dropdown Selections'!A$4,IF(SUMPRODUCT(--ISNUMBER(SEARCH('Dropdown Selections'!D$11:D$13,C43)))&gt;0,'Dropdown Selections'!A$5,IF(SUMPRODUCT(--ISNUMBER(SEARCH('Dropdown Selections'!C$15,C43)))&gt;0,'Dropdown Selections'!A$6,IF(SUMPRODUCT(--ISNUMBER(SEARCH('Dropdown Selections'!D$16:D$19,C43)))&gt;0,'Dropdown Selections'!A$7,IF(SUMPRODUCT(--ISNUMBER(SEARCH('Dropdown Selections'!C$21,C43)))&gt;0,'Dropdown Selections'!A$8,IF(SUMPRODUCT(--ISNUMBER(SEARCH('Dropdown Selections'!D$22:D$25,C43)))&gt;0,'Dropdown Selections'!A$9,IF(C43="331900 - Federal Grant - Other","OTHER",IF(C43="Total","TOTAL OF ALL CATEGORIES",""))))))))))</f>
        <v>TRANSPORTATION</v>
      </c>
      <c r="H43" s="14"/>
      <c r="I43" s="42">
        <v>1275172</v>
      </c>
      <c r="J43" s="14"/>
      <c r="K43" s="14"/>
      <c r="L43" s="14"/>
      <c r="M43" s="14"/>
      <c r="N43" s="14"/>
      <c r="O43" s="14"/>
      <c r="P43" s="14"/>
      <c r="Q43" s="80"/>
      <c r="R43" s="79"/>
      <c r="S43" s="81">
        <v>1275172</v>
      </c>
      <c r="T43" s="79"/>
    </row>
    <row r="44" spans="2:20" x14ac:dyDescent="0.2">
      <c r="B44" s="15"/>
      <c r="C44" s="77" t="s">
        <v>17</v>
      </c>
      <c r="D44" s="78"/>
      <c r="E44" s="78"/>
      <c r="F44" s="79"/>
      <c r="G44" s="8" t="str">
        <f>IF(SUMPRODUCT(--ISNUMBER(SEARCH('Dropdown Selections'!C$2,C44)))&gt;0,'Dropdown Selections'!A$2,IF(SUMPRODUCT(--ISNUMBER(SEARCH('Dropdown Selections'!C$3,C44)))&gt;0,'Dropdown Selections'!A$3,IF(SUMPRODUCT(--ISNUMBER(SEARCH('Dropdown Selections'!D$4:D$9,C44)))&gt;0,'Dropdown Selections'!A$4,IF(SUMPRODUCT(--ISNUMBER(SEARCH('Dropdown Selections'!D$11:D$13,C44)))&gt;0,'Dropdown Selections'!A$5,IF(SUMPRODUCT(--ISNUMBER(SEARCH('Dropdown Selections'!C$15,C44)))&gt;0,'Dropdown Selections'!A$6,IF(SUMPRODUCT(--ISNUMBER(SEARCH('Dropdown Selections'!D$16:D$19,C44)))&gt;0,'Dropdown Selections'!A$7,IF(SUMPRODUCT(--ISNUMBER(SEARCH('Dropdown Selections'!C$21,C44)))&gt;0,'Dropdown Selections'!A$8,IF(SUMPRODUCT(--ISNUMBER(SEARCH('Dropdown Selections'!D$22:D$25,C44)))&gt;0,'Dropdown Selections'!A$9,IF(C44="331900 - Federal Grant - Other","OTHER",IF(C44="Total","TOTAL OF ALL CATEGORIES",""))))))))))</f>
        <v>ECONOMIC ENVIRONMENT</v>
      </c>
      <c r="H44" s="14"/>
      <c r="I44" s="42">
        <v>13181670</v>
      </c>
      <c r="J44" s="14"/>
      <c r="K44" s="14"/>
      <c r="L44" s="14"/>
      <c r="M44" s="14"/>
      <c r="N44" s="14"/>
      <c r="O44" s="14"/>
      <c r="P44" s="14"/>
      <c r="Q44" s="80"/>
      <c r="R44" s="79"/>
      <c r="S44" s="81">
        <v>13181670</v>
      </c>
      <c r="T44" s="79"/>
    </row>
    <row r="45" spans="2:20" x14ac:dyDescent="0.2">
      <c r="B45" s="15"/>
      <c r="C45" s="77" t="s">
        <v>18</v>
      </c>
      <c r="D45" s="78"/>
      <c r="E45" s="78"/>
      <c r="F45" s="79"/>
      <c r="G45" s="8" t="str">
        <f>IF(SUMPRODUCT(--ISNUMBER(SEARCH('Dropdown Selections'!C$2,C45)))&gt;0,'Dropdown Selections'!A$2,IF(SUMPRODUCT(--ISNUMBER(SEARCH('Dropdown Selections'!C$3,C45)))&gt;0,'Dropdown Selections'!A$3,IF(SUMPRODUCT(--ISNUMBER(SEARCH('Dropdown Selections'!D$4:D$9,C45)))&gt;0,'Dropdown Selections'!A$4,IF(SUMPRODUCT(--ISNUMBER(SEARCH('Dropdown Selections'!D$11:D$13,C45)))&gt;0,'Dropdown Selections'!A$5,IF(SUMPRODUCT(--ISNUMBER(SEARCH('Dropdown Selections'!C$15,C45)))&gt;0,'Dropdown Selections'!A$6,IF(SUMPRODUCT(--ISNUMBER(SEARCH('Dropdown Selections'!D$16:D$19,C45)))&gt;0,'Dropdown Selections'!A$7,IF(SUMPRODUCT(--ISNUMBER(SEARCH('Dropdown Selections'!C$21,C45)))&gt;0,'Dropdown Selections'!A$8,IF(SUMPRODUCT(--ISNUMBER(SEARCH('Dropdown Selections'!D$22:D$25,C45)))&gt;0,'Dropdown Selections'!A$9,IF(C45="331900 - Federal Grant - Other","OTHER",IF(C45="Total","TOTAL OF ALL CATEGORIES",""))))))))))</f>
        <v>HEALTH &amp; HUMAN SERVICES</v>
      </c>
      <c r="H45" s="14"/>
      <c r="I45" s="42">
        <v>1153828</v>
      </c>
      <c r="J45" s="14"/>
      <c r="K45" s="14"/>
      <c r="L45" s="14"/>
      <c r="M45" s="14"/>
      <c r="N45" s="14"/>
      <c r="O45" s="14"/>
      <c r="P45" s="14"/>
      <c r="Q45" s="80"/>
      <c r="R45" s="79"/>
      <c r="S45" s="81">
        <v>1153828</v>
      </c>
      <c r="T45" s="79"/>
    </row>
    <row r="46" spans="2:20" x14ac:dyDescent="0.2">
      <c r="B46" s="13"/>
      <c r="C46" s="70" t="s">
        <v>12</v>
      </c>
      <c r="D46" s="71"/>
      <c r="E46" s="84" t="s">
        <v>12</v>
      </c>
      <c r="F46" s="79"/>
      <c r="G46" s="8" t="str">
        <f>IF(SUMPRODUCT(--ISNUMBER(SEARCH('Dropdown Selections'!C$2,C46)))&gt;0,'Dropdown Selections'!A$2,IF(SUMPRODUCT(--ISNUMBER(SEARCH('Dropdown Selections'!C$3,C46)))&gt;0,'Dropdown Selections'!A$3,IF(SUMPRODUCT(--ISNUMBER(SEARCH('Dropdown Selections'!D$4:D$9,C46)))&gt;0,'Dropdown Selections'!A$4,IF(SUMPRODUCT(--ISNUMBER(SEARCH('Dropdown Selections'!D$11:D$13,C46)))&gt;0,'Dropdown Selections'!A$5,IF(SUMPRODUCT(--ISNUMBER(SEARCH('Dropdown Selections'!C$15,C46)))&gt;0,'Dropdown Selections'!A$6,IF(SUMPRODUCT(--ISNUMBER(SEARCH('Dropdown Selections'!D$16:D$19,C46)))&gt;0,'Dropdown Selections'!A$7,IF(SUMPRODUCT(--ISNUMBER(SEARCH('Dropdown Selections'!C$21,C46)))&gt;0,'Dropdown Selections'!A$8,IF(SUMPRODUCT(--ISNUMBER(SEARCH('Dropdown Selections'!D$22:D$25,C46)))&gt;0,'Dropdown Selections'!A$9,IF(C46="331900 - Federal Grant - Other","OTHER",IF(C46="Total","TOTAL OF ALL CATEGORIES",""))))))))))</f>
        <v>TOTAL OF ALL CATEGORIES</v>
      </c>
      <c r="H46" s="43">
        <v>336080</v>
      </c>
      <c r="I46" s="43">
        <v>15992315</v>
      </c>
      <c r="J46" s="12"/>
      <c r="K46" s="12"/>
      <c r="L46" s="12"/>
      <c r="M46" s="12"/>
      <c r="N46" s="12"/>
      <c r="O46" s="12"/>
      <c r="P46" s="12"/>
      <c r="Q46" s="85"/>
      <c r="R46" s="79"/>
      <c r="S46" s="86">
        <v>16328395</v>
      </c>
      <c r="T46" s="79"/>
    </row>
    <row r="47" spans="2:20" x14ac:dyDescent="0.2">
      <c r="B47" s="89" t="s">
        <v>71</v>
      </c>
      <c r="C47" s="78"/>
      <c r="D47" s="78"/>
      <c r="E47" s="78"/>
      <c r="F47" s="78"/>
      <c r="G47" s="78"/>
      <c r="H47" s="78"/>
      <c r="I47" s="78"/>
      <c r="J47" s="79"/>
      <c r="K47" s="17"/>
      <c r="L47" s="17"/>
      <c r="M47" s="17"/>
      <c r="N47" s="17"/>
      <c r="O47" s="17"/>
      <c r="P47" s="17"/>
      <c r="Q47" s="90"/>
      <c r="R47" s="79"/>
      <c r="S47" s="90"/>
      <c r="T47" s="79"/>
    </row>
    <row r="48" spans="2:20" ht="18" x14ac:dyDescent="0.2">
      <c r="B48" s="87" t="s">
        <v>2</v>
      </c>
      <c r="C48" s="83"/>
      <c r="D48" s="83"/>
      <c r="E48" s="83"/>
      <c r="F48" s="83"/>
      <c r="H48" s="16" t="s">
        <v>3</v>
      </c>
      <c r="I48" s="9" t="s">
        <v>194</v>
      </c>
      <c r="J48" s="16" t="s">
        <v>4</v>
      </c>
      <c r="K48" s="16" t="s">
        <v>5</v>
      </c>
      <c r="L48" s="16" t="s">
        <v>6</v>
      </c>
      <c r="M48" s="16" t="s">
        <v>7</v>
      </c>
      <c r="N48" s="16" t="s">
        <v>8</v>
      </c>
      <c r="O48" s="16" t="s">
        <v>9</v>
      </c>
      <c r="P48" s="16" t="s">
        <v>10</v>
      </c>
      <c r="Q48" s="88" t="s">
        <v>11</v>
      </c>
      <c r="R48" s="79"/>
      <c r="S48" s="88" t="s">
        <v>198</v>
      </c>
      <c r="T48" s="79"/>
    </row>
    <row r="49" spans="2:20" x14ac:dyDescent="0.2">
      <c r="B49" s="15"/>
      <c r="C49" s="77" t="s">
        <v>13</v>
      </c>
      <c r="D49" s="78"/>
      <c r="E49" s="78"/>
      <c r="F49" s="79"/>
      <c r="G49" s="8" t="str">
        <f>IF(SUMPRODUCT(--ISNUMBER(SEARCH('Dropdown Selections'!C$2,C49)))&gt;0,'Dropdown Selections'!A$2,IF(SUMPRODUCT(--ISNUMBER(SEARCH('Dropdown Selections'!C$3,C49)))&gt;0,'Dropdown Selections'!A$3,IF(SUMPRODUCT(--ISNUMBER(SEARCH('Dropdown Selections'!D$4:D$9,C49)))&gt;0,'Dropdown Selections'!A$4,IF(SUMPRODUCT(--ISNUMBER(SEARCH('Dropdown Selections'!D$11:D$13,C49)))&gt;0,'Dropdown Selections'!A$5,IF(SUMPRODUCT(--ISNUMBER(SEARCH('Dropdown Selections'!C$15,C49)))&gt;0,'Dropdown Selections'!A$6,IF(SUMPRODUCT(--ISNUMBER(SEARCH('Dropdown Selections'!D$16:D$19,C49)))&gt;0,'Dropdown Selections'!A$7,IF(SUMPRODUCT(--ISNUMBER(SEARCH('Dropdown Selections'!C$21,C49)))&gt;0,'Dropdown Selections'!A$8,IF(SUMPRODUCT(--ISNUMBER(SEARCH('Dropdown Selections'!D$22:D$25,C49)))&gt;0,'Dropdown Selections'!A$9,IF(C49="331900 - Federal Grant - Other","OTHER",IF(C49="Total","TOTAL OF ALL CATEGORIES",""))))))))))</f>
        <v>GENERAL GOVERNMENT</v>
      </c>
      <c r="H49" s="42">
        <v>1424234</v>
      </c>
      <c r="I49" s="14"/>
      <c r="J49" s="14"/>
      <c r="K49" s="14"/>
      <c r="L49" s="14"/>
      <c r="M49" s="14"/>
      <c r="N49" s="14"/>
      <c r="O49" s="14"/>
      <c r="P49" s="14"/>
      <c r="Q49" s="80"/>
      <c r="R49" s="79"/>
      <c r="S49" s="81">
        <v>1424234</v>
      </c>
      <c r="T49" s="79"/>
    </row>
    <row r="50" spans="2:20" x14ac:dyDescent="0.2">
      <c r="B50" s="15"/>
      <c r="C50" s="77" t="s">
        <v>14</v>
      </c>
      <c r="D50" s="78"/>
      <c r="E50" s="78"/>
      <c r="F50" s="79"/>
      <c r="G50" s="8" t="str">
        <f>IF(SUMPRODUCT(--ISNUMBER(SEARCH('Dropdown Selections'!C$2,C50)))&gt;0,'Dropdown Selections'!A$2,IF(SUMPRODUCT(--ISNUMBER(SEARCH('Dropdown Selections'!C$3,C50)))&gt;0,'Dropdown Selections'!A$3,IF(SUMPRODUCT(--ISNUMBER(SEARCH('Dropdown Selections'!D$4:D$9,C50)))&gt;0,'Dropdown Selections'!A$4,IF(SUMPRODUCT(--ISNUMBER(SEARCH('Dropdown Selections'!D$11:D$13,C50)))&gt;0,'Dropdown Selections'!A$5,IF(SUMPRODUCT(--ISNUMBER(SEARCH('Dropdown Selections'!C$15,C50)))&gt;0,'Dropdown Selections'!A$6,IF(SUMPRODUCT(--ISNUMBER(SEARCH('Dropdown Selections'!D$16:D$19,C50)))&gt;0,'Dropdown Selections'!A$7,IF(SUMPRODUCT(--ISNUMBER(SEARCH('Dropdown Selections'!C$21,C50)))&gt;0,'Dropdown Selections'!A$8,IF(SUMPRODUCT(--ISNUMBER(SEARCH('Dropdown Selections'!D$22:D$25,C50)))&gt;0,'Dropdown Selections'!A$9,IF(C50="331900 - Federal Grant - Other","OTHER",IF(C50="Total","TOTAL OF ALL CATEGORIES",""))))))))))</f>
        <v>PUBLIC SAFETY</v>
      </c>
      <c r="H50" s="42">
        <v>5675</v>
      </c>
      <c r="I50" s="42">
        <v>4970877</v>
      </c>
      <c r="J50" s="14"/>
      <c r="K50" s="14"/>
      <c r="L50" s="14"/>
      <c r="M50" s="14"/>
      <c r="N50" s="14"/>
      <c r="O50" s="14"/>
      <c r="P50" s="14"/>
      <c r="Q50" s="80"/>
      <c r="R50" s="79"/>
      <c r="S50" s="81">
        <v>4976552</v>
      </c>
      <c r="T50" s="79"/>
    </row>
    <row r="51" spans="2:20" x14ac:dyDescent="0.2">
      <c r="B51" s="15"/>
      <c r="C51" s="77" t="s">
        <v>70</v>
      </c>
      <c r="D51" s="78"/>
      <c r="E51" s="78"/>
      <c r="F51" s="79"/>
      <c r="G51" s="8" t="str">
        <f>IF(SUMPRODUCT(--ISNUMBER(SEARCH('Dropdown Selections'!C$2,C51)))&gt;0,'Dropdown Selections'!A$2,IF(SUMPRODUCT(--ISNUMBER(SEARCH('Dropdown Selections'!C$3,C51)))&gt;0,'Dropdown Selections'!A$3,IF(SUMPRODUCT(--ISNUMBER(SEARCH('Dropdown Selections'!D$4:D$9,C51)))&gt;0,'Dropdown Selections'!A$4,IF(SUMPRODUCT(--ISNUMBER(SEARCH('Dropdown Selections'!D$11:D$13,C51)))&gt;0,'Dropdown Selections'!A$5,IF(SUMPRODUCT(--ISNUMBER(SEARCH('Dropdown Selections'!C$15,C51)))&gt;0,'Dropdown Selections'!A$6,IF(SUMPRODUCT(--ISNUMBER(SEARCH('Dropdown Selections'!D$16:D$19,C51)))&gt;0,'Dropdown Selections'!A$7,IF(SUMPRODUCT(--ISNUMBER(SEARCH('Dropdown Selections'!C$21,C51)))&gt;0,'Dropdown Selections'!A$8,IF(SUMPRODUCT(--ISNUMBER(SEARCH('Dropdown Selections'!D$22:D$25,C51)))&gt;0,'Dropdown Selections'!A$9,IF(C51="331900 - Federal Grant - Other","OTHER",IF(C51="Total","TOTAL OF ALL CATEGORIES",""))))))))))</f>
        <v>PHYSICAL ENVIRONMENT</v>
      </c>
      <c r="H51" s="14"/>
      <c r="I51" s="14"/>
      <c r="J51" s="14"/>
      <c r="K51" s="14"/>
      <c r="L51" s="14"/>
      <c r="M51" s="14"/>
      <c r="N51" s="14"/>
      <c r="O51" s="14"/>
      <c r="P51" s="14"/>
      <c r="Q51" s="80"/>
      <c r="R51" s="79"/>
      <c r="S51" s="91">
        <v>0</v>
      </c>
      <c r="T51" s="79"/>
    </row>
    <row r="52" spans="2:20" x14ac:dyDescent="0.2">
      <c r="B52" s="15"/>
      <c r="C52" s="77" t="s">
        <v>15</v>
      </c>
      <c r="D52" s="78"/>
      <c r="E52" s="78"/>
      <c r="F52" s="79"/>
      <c r="G52" s="8" t="str">
        <f>IF(SUMPRODUCT(--ISNUMBER(SEARCH('Dropdown Selections'!C$2,C52)))&gt;0,'Dropdown Selections'!A$2,IF(SUMPRODUCT(--ISNUMBER(SEARCH('Dropdown Selections'!C$3,C52)))&gt;0,'Dropdown Selections'!A$3,IF(SUMPRODUCT(--ISNUMBER(SEARCH('Dropdown Selections'!D$4:D$9,C52)))&gt;0,'Dropdown Selections'!A$4,IF(SUMPRODUCT(--ISNUMBER(SEARCH('Dropdown Selections'!D$11:D$13,C52)))&gt;0,'Dropdown Selections'!A$5,IF(SUMPRODUCT(--ISNUMBER(SEARCH('Dropdown Selections'!C$15,C52)))&gt;0,'Dropdown Selections'!A$6,IF(SUMPRODUCT(--ISNUMBER(SEARCH('Dropdown Selections'!D$16:D$19,C52)))&gt;0,'Dropdown Selections'!A$7,IF(SUMPRODUCT(--ISNUMBER(SEARCH('Dropdown Selections'!C$21,C52)))&gt;0,'Dropdown Selections'!A$8,IF(SUMPRODUCT(--ISNUMBER(SEARCH('Dropdown Selections'!D$22:D$25,C52)))&gt;0,'Dropdown Selections'!A$9,IF(C52="331900 - Federal Grant - Other","OTHER",IF(C52="Total","TOTAL OF ALL CATEGORIES",""))))))))))</f>
        <v>PHYSICAL ENVIRONMENT</v>
      </c>
      <c r="H52" s="14"/>
      <c r="I52" s="42">
        <v>1554552</v>
      </c>
      <c r="J52" s="14"/>
      <c r="K52" s="42">
        <v>831662</v>
      </c>
      <c r="L52" s="14"/>
      <c r="M52" s="14"/>
      <c r="N52" s="14"/>
      <c r="O52" s="14"/>
      <c r="P52" s="14"/>
      <c r="Q52" s="81">
        <v>200000</v>
      </c>
      <c r="R52" s="79"/>
      <c r="S52" s="81">
        <v>2586214</v>
      </c>
      <c r="T52" s="79"/>
    </row>
    <row r="53" spans="2:20" x14ac:dyDescent="0.2">
      <c r="B53" s="15"/>
      <c r="C53" s="77" t="s">
        <v>28</v>
      </c>
      <c r="D53" s="78"/>
      <c r="E53" s="78"/>
      <c r="F53" s="79"/>
      <c r="G53" s="8" t="str">
        <f>IF(SUMPRODUCT(--ISNUMBER(SEARCH('Dropdown Selections'!C$2,C53)))&gt;0,'Dropdown Selections'!A$2,IF(SUMPRODUCT(--ISNUMBER(SEARCH('Dropdown Selections'!C$3,C53)))&gt;0,'Dropdown Selections'!A$3,IF(SUMPRODUCT(--ISNUMBER(SEARCH('Dropdown Selections'!D$4:D$9,C53)))&gt;0,'Dropdown Selections'!A$4,IF(SUMPRODUCT(--ISNUMBER(SEARCH('Dropdown Selections'!D$11:D$13,C53)))&gt;0,'Dropdown Selections'!A$5,IF(SUMPRODUCT(--ISNUMBER(SEARCH('Dropdown Selections'!C$15,C53)))&gt;0,'Dropdown Selections'!A$6,IF(SUMPRODUCT(--ISNUMBER(SEARCH('Dropdown Selections'!D$16:D$19,C53)))&gt;0,'Dropdown Selections'!A$7,IF(SUMPRODUCT(--ISNUMBER(SEARCH('Dropdown Selections'!C$21,C53)))&gt;0,'Dropdown Selections'!A$8,IF(SUMPRODUCT(--ISNUMBER(SEARCH('Dropdown Selections'!D$22:D$25,C53)))&gt;0,'Dropdown Selections'!A$9,IF(C53="331900 - Federal Grant - Other","OTHER",IF(C53="Total","TOTAL OF ALL CATEGORIES",""))))))))))</f>
        <v>TRANSPORTATION</v>
      </c>
      <c r="H53" s="14"/>
      <c r="I53" s="14"/>
      <c r="J53" s="14"/>
      <c r="K53" s="14"/>
      <c r="L53" s="14"/>
      <c r="M53" s="14"/>
      <c r="N53" s="14"/>
      <c r="O53" s="14"/>
      <c r="P53" s="14"/>
      <c r="Q53" s="81">
        <v>1747368</v>
      </c>
      <c r="R53" s="79"/>
      <c r="S53" s="81">
        <v>1747368</v>
      </c>
      <c r="T53" s="79"/>
    </row>
    <row r="54" spans="2:20" x14ac:dyDescent="0.2">
      <c r="B54" s="15"/>
      <c r="C54" s="77" t="s">
        <v>16</v>
      </c>
      <c r="D54" s="78"/>
      <c r="E54" s="78"/>
      <c r="F54" s="79"/>
      <c r="G54" s="8" t="str">
        <f>IF(SUMPRODUCT(--ISNUMBER(SEARCH('Dropdown Selections'!C$2,C54)))&gt;0,'Dropdown Selections'!A$2,IF(SUMPRODUCT(--ISNUMBER(SEARCH('Dropdown Selections'!C$3,C54)))&gt;0,'Dropdown Selections'!A$3,IF(SUMPRODUCT(--ISNUMBER(SEARCH('Dropdown Selections'!D$4:D$9,C54)))&gt;0,'Dropdown Selections'!A$4,IF(SUMPRODUCT(--ISNUMBER(SEARCH('Dropdown Selections'!D$11:D$13,C54)))&gt;0,'Dropdown Selections'!A$5,IF(SUMPRODUCT(--ISNUMBER(SEARCH('Dropdown Selections'!C$15,C54)))&gt;0,'Dropdown Selections'!A$6,IF(SUMPRODUCT(--ISNUMBER(SEARCH('Dropdown Selections'!D$16:D$19,C54)))&gt;0,'Dropdown Selections'!A$7,IF(SUMPRODUCT(--ISNUMBER(SEARCH('Dropdown Selections'!C$21,C54)))&gt;0,'Dropdown Selections'!A$8,IF(SUMPRODUCT(--ISNUMBER(SEARCH('Dropdown Selections'!D$22:D$25,C54)))&gt;0,'Dropdown Selections'!A$9,IF(C54="331900 - Federal Grant - Other","OTHER",IF(C54="Total","TOTAL OF ALL CATEGORIES",""))))))))))</f>
        <v>TRANSPORTATION</v>
      </c>
      <c r="H54" s="14"/>
      <c r="I54" s="42">
        <v>17210347</v>
      </c>
      <c r="J54" s="14"/>
      <c r="K54" s="42">
        <v>1642789</v>
      </c>
      <c r="L54" s="14"/>
      <c r="M54" s="14"/>
      <c r="N54" s="14"/>
      <c r="O54" s="14"/>
      <c r="P54" s="14"/>
      <c r="Q54" s="80"/>
      <c r="R54" s="79"/>
      <c r="S54" s="81">
        <v>18853136</v>
      </c>
      <c r="T54" s="79"/>
    </row>
    <row r="55" spans="2:20" x14ac:dyDescent="0.2">
      <c r="B55" s="15"/>
      <c r="C55" s="77" t="s">
        <v>17</v>
      </c>
      <c r="D55" s="78"/>
      <c r="E55" s="78"/>
      <c r="F55" s="79"/>
      <c r="G55" s="8" t="str">
        <f>IF(SUMPRODUCT(--ISNUMBER(SEARCH('Dropdown Selections'!C$2,C55)))&gt;0,'Dropdown Selections'!A$2,IF(SUMPRODUCT(--ISNUMBER(SEARCH('Dropdown Selections'!C$3,C55)))&gt;0,'Dropdown Selections'!A$3,IF(SUMPRODUCT(--ISNUMBER(SEARCH('Dropdown Selections'!D$4:D$9,C55)))&gt;0,'Dropdown Selections'!A$4,IF(SUMPRODUCT(--ISNUMBER(SEARCH('Dropdown Selections'!D$11:D$13,C55)))&gt;0,'Dropdown Selections'!A$5,IF(SUMPRODUCT(--ISNUMBER(SEARCH('Dropdown Selections'!C$15,C55)))&gt;0,'Dropdown Selections'!A$6,IF(SUMPRODUCT(--ISNUMBER(SEARCH('Dropdown Selections'!D$16:D$19,C55)))&gt;0,'Dropdown Selections'!A$7,IF(SUMPRODUCT(--ISNUMBER(SEARCH('Dropdown Selections'!C$21,C55)))&gt;0,'Dropdown Selections'!A$8,IF(SUMPRODUCT(--ISNUMBER(SEARCH('Dropdown Selections'!D$22:D$25,C55)))&gt;0,'Dropdown Selections'!A$9,IF(C55="331900 - Federal Grant - Other","OTHER",IF(C55="Total","TOTAL OF ALL CATEGORIES",""))))))))))</f>
        <v>ECONOMIC ENVIRONMENT</v>
      </c>
      <c r="H55" s="14"/>
      <c r="I55" s="42">
        <v>7886194</v>
      </c>
      <c r="J55" s="14"/>
      <c r="K55" s="14"/>
      <c r="L55" s="14"/>
      <c r="M55" s="14"/>
      <c r="N55" s="14"/>
      <c r="O55" s="14"/>
      <c r="P55" s="14"/>
      <c r="Q55" s="80"/>
      <c r="R55" s="79"/>
      <c r="S55" s="81">
        <v>7886194</v>
      </c>
      <c r="T55" s="79"/>
    </row>
    <row r="56" spans="2:20" x14ac:dyDescent="0.2">
      <c r="B56" s="15"/>
      <c r="C56" s="77" t="s">
        <v>32</v>
      </c>
      <c r="D56" s="78"/>
      <c r="E56" s="78"/>
      <c r="F56" s="79"/>
      <c r="G56" s="8" t="str">
        <f>IF(SUMPRODUCT(--ISNUMBER(SEARCH('Dropdown Selections'!C$2,C56)))&gt;0,'Dropdown Selections'!A$2,IF(SUMPRODUCT(--ISNUMBER(SEARCH('Dropdown Selections'!C$3,C56)))&gt;0,'Dropdown Selections'!A$3,IF(SUMPRODUCT(--ISNUMBER(SEARCH('Dropdown Selections'!D$4:D$9,C56)))&gt;0,'Dropdown Selections'!A$4,IF(SUMPRODUCT(--ISNUMBER(SEARCH('Dropdown Selections'!D$11:D$13,C56)))&gt;0,'Dropdown Selections'!A$5,IF(SUMPRODUCT(--ISNUMBER(SEARCH('Dropdown Selections'!C$15,C56)))&gt;0,'Dropdown Selections'!A$6,IF(SUMPRODUCT(--ISNUMBER(SEARCH('Dropdown Selections'!D$16:D$19,C56)))&gt;0,'Dropdown Selections'!A$7,IF(SUMPRODUCT(--ISNUMBER(SEARCH('Dropdown Selections'!C$21,C56)))&gt;0,'Dropdown Selections'!A$8,IF(SUMPRODUCT(--ISNUMBER(SEARCH('Dropdown Selections'!D$22:D$25,C56)))&gt;0,'Dropdown Selections'!A$9,IF(C56="331900 - Federal Grant - Other","OTHER",IF(C56="Total","TOTAL OF ALL CATEGORIES",""))))))))))</f>
        <v>HEALTH &amp; HUMAN SERVICES</v>
      </c>
      <c r="H56" s="14"/>
      <c r="I56" s="42">
        <v>181284</v>
      </c>
      <c r="J56" s="14"/>
      <c r="K56" s="14"/>
      <c r="L56" s="14"/>
      <c r="M56" s="14"/>
      <c r="N56" s="14"/>
      <c r="O56" s="14"/>
      <c r="P56" s="14"/>
      <c r="Q56" s="80"/>
      <c r="R56" s="79"/>
      <c r="S56" s="81">
        <v>181284</v>
      </c>
      <c r="T56" s="79"/>
    </row>
    <row r="57" spans="2:20" x14ac:dyDescent="0.2">
      <c r="B57" s="15"/>
      <c r="C57" s="77" t="s">
        <v>18</v>
      </c>
      <c r="D57" s="78"/>
      <c r="E57" s="78"/>
      <c r="F57" s="79"/>
      <c r="G57" s="8" t="str">
        <f>IF(SUMPRODUCT(--ISNUMBER(SEARCH('Dropdown Selections'!C$2,C57)))&gt;0,'Dropdown Selections'!A$2,IF(SUMPRODUCT(--ISNUMBER(SEARCH('Dropdown Selections'!C$3,C57)))&gt;0,'Dropdown Selections'!A$3,IF(SUMPRODUCT(--ISNUMBER(SEARCH('Dropdown Selections'!D$4:D$9,C57)))&gt;0,'Dropdown Selections'!A$4,IF(SUMPRODUCT(--ISNUMBER(SEARCH('Dropdown Selections'!D$11:D$13,C57)))&gt;0,'Dropdown Selections'!A$5,IF(SUMPRODUCT(--ISNUMBER(SEARCH('Dropdown Selections'!C$15,C57)))&gt;0,'Dropdown Selections'!A$6,IF(SUMPRODUCT(--ISNUMBER(SEARCH('Dropdown Selections'!D$16:D$19,C57)))&gt;0,'Dropdown Selections'!A$7,IF(SUMPRODUCT(--ISNUMBER(SEARCH('Dropdown Selections'!C$21,C57)))&gt;0,'Dropdown Selections'!A$8,IF(SUMPRODUCT(--ISNUMBER(SEARCH('Dropdown Selections'!D$22:D$25,C57)))&gt;0,'Dropdown Selections'!A$9,IF(C57="331900 - Federal Grant - Other","OTHER",IF(C57="Total","TOTAL OF ALL CATEGORIES",""))))))))))</f>
        <v>HEALTH &amp; HUMAN SERVICES</v>
      </c>
      <c r="H57" s="42">
        <v>614205</v>
      </c>
      <c r="I57" s="42">
        <v>13396264</v>
      </c>
      <c r="J57" s="14"/>
      <c r="K57" s="14"/>
      <c r="L57" s="14"/>
      <c r="M57" s="14"/>
      <c r="N57" s="14"/>
      <c r="O57" s="14"/>
      <c r="P57" s="14"/>
      <c r="Q57" s="80"/>
      <c r="R57" s="79"/>
      <c r="S57" s="81">
        <v>14010469</v>
      </c>
      <c r="T57" s="79"/>
    </row>
    <row r="58" spans="2:20" x14ac:dyDescent="0.2">
      <c r="B58" s="15"/>
      <c r="C58" s="77" t="s">
        <v>29</v>
      </c>
      <c r="D58" s="78"/>
      <c r="E58" s="78"/>
      <c r="F58" s="79"/>
      <c r="G58" s="8" t="str">
        <f>IF(SUMPRODUCT(--ISNUMBER(SEARCH('Dropdown Selections'!C$2,C58)))&gt;0,'Dropdown Selections'!A$2,IF(SUMPRODUCT(--ISNUMBER(SEARCH('Dropdown Selections'!C$3,C58)))&gt;0,'Dropdown Selections'!A$3,IF(SUMPRODUCT(--ISNUMBER(SEARCH('Dropdown Selections'!D$4:D$9,C58)))&gt;0,'Dropdown Selections'!A$4,IF(SUMPRODUCT(--ISNUMBER(SEARCH('Dropdown Selections'!D$11:D$13,C58)))&gt;0,'Dropdown Selections'!A$5,IF(SUMPRODUCT(--ISNUMBER(SEARCH('Dropdown Selections'!C$15,C58)))&gt;0,'Dropdown Selections'!A$6,IF(SUMPRODUCT(--ISNUMBER(SEARCH('Dropdown Selections'!D$16:D$19,C58)))&gt;0,'Dropdown Selections'!A$7,IF(SUMPRODUCT(--ISNUMBER(SEARCH('Dropdown Selections'!C$21,C58)))&gt;0,'Dropdown Selections'!A$8,IF(SUMPRODUCT(--ISNUMBER(SEARCH('Dropdown Selections'!D$22:D$25,C58)))&gt;0,'Dropdown Selections'!A$9,IF(C58="331900 - Federal Grant - Other","OTHER",IF(C58="Total","TOTAL OF ALL CATEGORIES",""))))))))))</f>
        <v>OTHER</v>
      </c>
      <c r="H58" s="14"/>
      <c r="I58" s="14"/>
      <c r="J58" s="14"/>
      <c r="K58" s="14"/>
      <c r="L58" s="14"/>
      <c r="M58" s="14"/>
      <c r="N58" s="14"/>
      <c r="O58" s="14"/>
      <c r="P58" s="14"/>
      <c r="Q58" s="80"/>
      <c r="R58" s="79"/>
      <c r="S58" s="91">
        <v>0</v>
      </c>
      <c r="T58" s="79"/>
    </row>
    <row r="59" spans="2:20" x14ac:dyDescent="0.2">
      <c r="B59" s="13"/>
      <c r="C59" s="70" t="s">
        <v>12</v>
      </c>
      <c r="D59" s="71"/>
      <c r="E59" s="84" t="s">
        <v>12</v>
      </c>
      <c r="F59" s="79"/>
      <c r="G59" s="8" t="str">
        <f>IF(SUMPRODUCT(--ISNUMBER(SEARCH('Dropdown Selections'!C$2,C59)))&gt;0,'Dropdown Selections'!A$2,IF(SUMPRODUCT(--ISNUMBER(SEARCH('Dropdown Selections'!C$3,C59)))&gt;0,'Dropdown Selections'!A$3,IF(SUMPRODUCT(--ISNUMBER(SEARCH('Dropdown Selections'!D$4:D$9,C59)))&gt;0,'Dropdown Selections'!A$4,IF(SUMPRODUCT(--ISNUMBER(SEARCH('Dropdown Selections'!D$11:D$13,C59)))&gt;0,'Dropdown Selections'!A$5,IF(SUMPRODUCT(--ISNUMBER(SEARCH('Dropdown Selections'!C$15,C59)))&gt;0,'Dropdown Selections'!A$6,IF(SUMPRODUCT(--ISNUMBER(SEARCH('Dropdown Selections'!D$16:D$19,C59)))&gt;0,'Dropdown Selections'!A$7,IF(SUMPRODUCT(--ISNUMBER(SEARCH('Dropdown Selections'!C$21,C59)))&gt;0,'Dropdown Selections'!A$8,IF(SUMPRODUCT(--ISNUMBER(SEARCH('Dropdown Selections'!D$22:D$25,C59)))&gt;0,'Dropdown Selections'!A$9,IF(C59="331900 - Federal Grant - Other","OTHER",IF(C59="Total","TOTAL OF ALL CATEGORIES",""))))))))))</f>
        <v>TOTAL OF ALL CATEGORIES</v>
      </c>
      <c r="H59" s="43">
        <v>2044114</v>
      </c>
      <c r="I59" s="43">
        <v>45199518</v>
      </c>
      <c r="J59" s="12"/>
      <c r="K59" s="43">
        <v>2474451</v>
      </c>
      <c r="L59" s="12"/>
      <c r="M59" s="12"/>
      <c r="N59" s="12"/>
      <c r="O59" s="12"/>
      <c r="P59" s="12"/>
      <c r="Q59" s="86">
        <v>1947368</v>
      </c>
      <c r="R59" s="79"/>
      <c r="S59" s="86">
        <v>51665451</v>
      </c>
      <c r="T59" s="79"/>
    </row>
    <row r="60" spans="2:20" ht="18" customHeight="1" x14ac:dyDescent="0.2">
      <c r="F60" s="82"/>
      <c r="G60" s="82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mergeCells count="176">
    <mergeCell ref="D2:S2"/>
    <mergeCell ref="B4:D4"/>
    <mergeCell ref="E4:F4"/>
    <mergeCell ref="Q4:R4"/>
    <mergeCell ref="S4:T4"/>
    <mergeCell ref="B5:J5"/>
    <mergeCell ref="Q5:R5"/>
    <mergeCell ref="S5:T5"/>
    <mergeCell ref="B6:F6"/>
    <mergeCell ref="Q6:R6"/>
    <mergeCell ref="S6:T6"/>
    <mergeCell ref="C7:F7"/>
    <mergeCell ref="Q7:R7"/>
    <mergeCell ref="S7:T7"/>
    <mergeCell ref="C8:F8"/>
    <mergeCell ref="Q8:R8"/>
    <mergeCell ref="S8:T8"/>
    <mergeCell ref="C9:F9"/>
    <mergeCell ref="Q9:R9"/>
    <mergeCell ref="S9:T9"/>
    <mergeCell ref="C10:F10"/>
    <mergeCell ref="Q10:R10"/>
    <mergeCell ref="S10:T10"/>
    <mergeCell ref="C11:F11"/>
    <mergeCell ref="Q11:R11"/>
    <mergeCell ref="S11:T11"/>
    <mergeCell ref="C12:F12"/>
    <mergeCell ref="Q12:R12"/>
    <mergeCell ref="S12:T12"/>
    <mergeCell ref="C13:F13"/>
    <mergeCell ref="Q13:R13"/>
    <mergeCell ref="S13:T13"/>
    <mergeCell ref="C14:F14"/>
    <mergeCell ref="Q14:R14"/>
    <mergeCell ref="S14:T14"/>
    <mergeCell ref="C15:F15"/>
    <mergeCell ref="Q15:R15"/>
    <mergeCell ref="S15:T15"/>
    <mergeCell ref="C16:F16"/>
    <mergeCell ref="Q16:R16"/>
    <mergeCell ref="S16:T16"/>
    <mergeCell ref="C17:D17"/>
    <mergeCell ref="E17:F17"/>
    <mergeCell ref="Q17:R17"/>
    <mergeCell ref="S17:T17"/>
    <mergeCell ref="B18:J18"/>
    <mergeCell ref="Q18:R18"/>
    <mergeCell ref="S18:T18"/>
    <mergeCell ref="B19:F19"/>
    <mergeCell ref="Q19:R19"/>
    <mergeCell ref="S19:T19"/>
    <mergeCell ref="C20:F20"/>
    <mergeCell ref="Q20:R20"/>
    <mergeCell ref="S20:T20"/>
    <mergeCell ref="C21:F21"/>
    <mergeCell ref="Q21:R21"/>
    <mergeCell ref="S21:T21"/>
    <mergeCell ref="C22:F22"/>
    <mergeCell ref="Q22:R22"/>
    <mergeCell ref="S22:T22"/>
    <mergeCell ref="C23:F23"/>
    <mergeCell ref="Q23:R23"/>
    <mergeCell ref="S23:T23"/>
    <mergeCell ref="C24:F24"/>
    <mergeCell ref="Q24:R24"/>
    <mergeCell ref="S24:T24"/>
    <mergeCell ref="C25:F25"/>
    <mergeCell ref="Q25:R25"/>
    <mergeCell ref="S25:T25"/>
    <mergeCell ref="C26:F26"/>
    <mergeCell ref="Q26:R26"/>
    <mergeCell ref="S26:T26"/>
    <mergeCell ref="C27:D27"/>
    <mergeCell ref="E27:F27"/>
    <mergeCell ref="Q27:R27"/>
    <mergeCell ref="S27:T27"/>
    <mergeCell ref="B28:J28"/>
    <mergeCell ref="Q28:R28"/>
    <mergeCell ref="S28:T28"/>
    <mergeCell ref="B29:F29"/>
    <mergeCell ref="Q29:R29"/>
    <mergeCell ref="S29:T29"/>
    <mergeCell ref="C30:F30"/>
    <mergeCell ref="Q30:R30"/>
    <mergeCell ref="S30:T30"/>
    <mergeCell ref="C31:F31"/>
    <mergeCell ref="Q31:R31"/>
    <mergeCell ref="S31:T31"/>
    <mergeCell ref="C32:F32"/>
    <mergeCell ref="Q32:R32"/>
    <mergeCell ref="S32:T32"/>
    <mergeCell ref="C33:F33"/>
    <mergeCell ref="Q33:R33"/>
    <mergeCell ref="S33:T33"/>
    <mergeCell ref="C34:F34"/>
    <mergeCell ref="Q34:R34"/>
    <mergeCell ref="S34:T34"/>
    <mergeCell ref="C35:F35"/>
    <mergeCell ref="Q35:R35"/>
    <mergeCell ref="S35:T35"/>
    <mergeCell ref="C36:F36"/>
    <mergeCell ref="Q36:R36"/>
    <mergeCell ref="S36:T36"/>
    <mergeCell ref="C37:D37"/>
    <mergeCell ref="E37:F37"/>
    <mergeCell ref="Q37:R37"/>
    <mergeCell ref="S37:T37"/>
    <mergeCell ref="B38:J38"/>
    <mergeCell ref="Q38:R38"/>
    <mergeCell ref="S38:T38"/>
    <mergeCell ref="B39:F39"/>
    <mergeCell ref="Q39:R39"/>
    <mergeCell ref="S39:T39"/>
    <mergeCell ref="C40:F40"/>
    <mergeCell ref="Q40:R40"/>
    <mergeCell ref="S40:T40"/>
    <mergeCell ref="C41:F41"/>
    <mergeCell ref="Q41:R41"/>
    <mergeCell ref="S41:T41"/>
    <mergeCell ref="C42:F42"/>
    <mergeCell ref="Q42:R42"/>
    <mergeCell ref="S42:T42"/>
    <mergeCell ref="C43:F43"/>
    <mergeCell ref="Q43:R43"/>
    <mergeCell ref="S43:T43"/>
    <mergeCell ref="C44:F44"/>
    <mergeCell ref="Q44:R44"/>
    <mergeCell ref="S44:T44"/>
    <mergeCell ref="C45:F45"/>
    <mergeCell ref="Q45:R45"/>
    <mergeCell ref="S45:T45"/>
    <mergeCell ref="C46:D46"/>
    <mergeCell ref="E46:F46"/>
    <mergeCell ref="Q46:R46"/>
    <mergeCell ref="S46:T46"/>
    <mergeCell ref="B47:J47"/>
    <mergeCell ref="Q47:R47"/>
    <mergeCell ref="S47:T47"/>
    <mergeCell ref="B48:F48"/>
    <mergeCell ref="Q48:R48"/>
    <mergeCell ref="S48:T48"/>
    <mergeCell ref="C49:F49"/>
    <mergeCell ref="Q49:R49"/>
    <mergeCell ref="S49:T49"/>
    <mergeCell ref="C50:F50"/>
    <mergeCell ref="Q50:R50"/>
    <mergeCell ref="S50:T50"/>
    <mergeCell ref="C51:F51"/>
    <mergeCell ref="Q51:R51"/>
    <mergeCell ref="S51:T51"/>
    <mergeCell ref="C52:F52"/>
    <mergeCell ref="Q52:R52"/>
    <mergeCell ref="S52:T52"/>
    <mergeCell ref="C53:F53"/>
    <mergeCell ref="Q53:R53"/>
    <mergeCell ref="S53:T53"/>
    <mergeCell ref="C54:F54"/>
    <mergeCell ref="Q54:R54"/>
    <mergeCell ref="S54:T54"/>
    <mergeCell ref="F60:Q60"/>
    <mergeCell ref="C58:F58"/>
    <mergeCell ref="Q58:R58"/>
    <mergeCell ref="S58:T58"/>
    <mergeCell ref="C59:D59"/>
    <mergeCell ref="E59:F59"/>
    <mergeCell ref="Q59:R59"/>
    <mergeCell ref="S59:T59"/>
    <mergeCell ref="C55:F55"/>
    <mergeCell ref="Q55:R55"/>
    <mergeCell ref="S55:T55"/>
    <mergeCell ref="C56:F56"/>
    <mergeCell ref="Q56:R56"/>
    <mergeCell ref="S56:T56"/>
    <mergeCell ref="C57:F57"/>
    <mergeCell ref="Q57:R57"/>
    <mergeCell ref="S57:T57"/>
  </mergeCells>
  <pageMargins left="1E-3" right="1E-3" top="0.25" bottom="0.67582992125984265" header="0.25" footer="0.25"/>
  <pageSetup orientation="landscape" horizontalDpi="0" verticalDpi="0"/>
  <headerFooter alignWithMargins="0">
    <oddFooter xml:space="preserve">&amp;L&amp;"Arial"&amp;7 Monday, February 12, 2018 &amp;C&amp;R&amp;"Arial"&amp;7Page &amp;P of 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9"/>
  <sheetViews>
    <sheetView showGridLines="0" topLeftCell="A49" workbookViewId="0">
      <selection activeCell="V62" sqref="V62"/>
    </sheetView>
  </sheetViews>
  <sheetFormatPr defaultRowHeight="12.75" x14ac:dyDescent="0.2"/>
  <cols>
    <col min="1" max="1" width="1" style="10" customWidth="1"/>
    <col min="2" max="2" width="3" style="10" customWidth="1"/>
    <col min="3" max="3" width="1" style="10" customWidth="1"/>
    <col min="4" max="4" width="10.5703125" style="10" customWidth="1"/>
    <col min="5" max="5" width="1.28515625" style="10" customWidth="1"/>
    <col min="6" max="6" width="24.28515625" style="10" customWidth="1"/>
    <col min="7" max="7" width="27.85546875" style="11" bestFit="1" customWidth="1"/>
    <col min="8" max="16" width="9.5703125" style="10" customWidth="1"/>
    <col min="17" max="17" width="3.7109375" style="10" customWidth="1"/>
    <col min="18" max="18" width="5.7109375" style="10" customWidth="1"/>
    <col min="19" max="19" width="7.42578125" style="10" customWidth="1"/>
    <col min="20" max="20" width="2" style="10" customWidth="1"/>
    <col min="21" max="16384" width="9.140625" style="10"/>
  </cols>
  <sheetData>
    <row r="1" spans="2:20" ht="5.45" customHeight="1" x14ac:dyDescent="0.2"/>
    <row r="2" spans="2:20" ht="18" customHeight="1" x14ac:dyDescent="0.2">
      <c r="D2" s="92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20" ht="3.6" customHeight="1" x14ac:dyDescent="0.2"/>
    <row r="4" spans="2:20" x14ac:dyDescent="0.2">
      <c r="B4" s="93">
        <v>2016</v>
      </c>
      <c r="C4" s="83"/>
      <c r="D4" s="83"/>
      <c r="E4" s="94"/>
      <c r="F4" s="83"/>
      <c r="H4" s="18"/>
      <c r="I4" s="18"/>
      <c r="J4" s="18"/>
      <c r="K4" s="18"/>
      <c r="L4" s="18"/>
      <c r="M4" s="18"/>
      <c r="N4" s="18"/>
      <c r="O4" s="18"/>
      <c r="P4" s="18"/>
      <c r="Q4" s="94"/>
      <c r="R4" s="83"/>
      <c r="S4" s="94"/>
      <c r="T4" s="83"/>
    </row>
    <row r="5" spans="2:20" x14ac:dyDescent="0.2">
      <c r="B5" s="89" t="s">
        <v>82</v>
      </c>
      <c r="C5" s="78"/>
      <c r="D5" s="78"/>
      <c r="E5" s="78"/>
      <c r="F5" s="78"/>
      <c r="G5" s="78"/>
      <c r="H5" s="78"/>
      <c r="I5" s="78"/>
      <c r="J5" s="79"/>
      <c r="K5" s="17"/>
      <c r="L5" s="17"/>
      <c r="M5" s="17"/>
      <c r="N5" s="17"/>
      <c r="O5" s="17"/>
      <c r="P5" s="17"/>
      <c r="Q5" s="90"/>
      <c r="R5" s="79"/>
      <c r="S5" s="90"/>
      <c r="T5" s="79"/>
    </row>
    <row r="6" spans="2:20" ht="18" x14ac:dyDescent="0.2">
      <c r="B6" s="87" t="s">
        <v>2</v>
      </c>
      <c r="C6" s="83"/>
      <c r="D6" s="83"/>
      <c r="E6" s="83"/>
      <c r="F6" s="83"/>
      <c r="H6" s="16" t="s">
        <v>3</v>
      </c>
      <c r="I6" s="9" t="s">
        <v>194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 t="s">
        <v>10</v>
      </c>
      <c r="Q6" s="88" t="s">
        <v>11</v>
      </c>
      <c r="R6" s="79"/>
      <c r="S6" s="88" t="s">
        <v>198</v>
      </c>
      <c r="T6" s="79"/>
    </row>
    <row r="7" spans="2:20" x14ac:dyDescent="0.2">
      <c r="B7" s="15"/>
      <c r="C7" s="77" t="s">
        <v>13</v>
      </c>
      <c r="D7" s="78"/>
      <c r="E7" s="78"/>
      <c r="F7" s="79"/>
      <c r="G7" s="8" t="str">
        <f>IF(SUMPRODUCT(--ISNUMBER(SEARCH('Dropdown Selections'!C$2,C7)))&gt;0,'Dropdown Selections'!A$2,IF(SUMPRODUCT(--ISNUMBER(SEARCH('Dropdown Selections'!C$3,C7)))&gt;0,'Dropdown Selections'!A$3,IF(SUMPRODUCT(--ISNUMBER(SEARCH('Dropdown Selections'!D$4:D$9,C7)))&gt;0,'Dropdown Selections'!A$4,IF(SUMPRODUCT(--ISNUMBER(SEARCH('Dropdown Selections'!D$11:D$13,C7)))&gt;0,'Dropdown Selections'!A$5,IF(SUMPRODUCT(--ISNUMBER(SEARCH('Dropdown Selections'!C$15,C7)))&gt;0,'Dropdown Selections'!A$6,IF(SUMPRODUCT(--ISNUMBER(SEARCH('Dropdown Selections'!D$16:D$19,C7)))&gt;0,'Dropdown Selections'!A$7,IF(SUMPRODUCT(--ISNUMBER(SEARCH('Dropdown Selections'!C$21,C7)))&gt;0,'Dropdown Selections'!A$8,IF(SUMPRODUCT(--ISNUMBER(SEARCH('Dropdown Selections'!D$22:D$25,C7)))&gt;0,'Dropdown Selections'!A$9,IF(C7="331900 - Federal Grant - Other","OTHER",IF(C7="Total","TOTAL OF ALL CATEGORIES",""))))))))))</f>
        <v>GENERAL GOVERNMENT</v>
      </c>
      <c r="H7" s="14"/>
      <c r="I7" s="42">
        <v>2166065</v>
      </c>
      <c r="J7" s="14"/>
      <c r="K7" s="14"/>
      <c r="L7" s="14"/>
      <c r="M7" s="14"/>
      <c r="N7" s="14"/>
      <c r="O7" s="14"/>
      <c r="P7" s="14"/>
      <c r="Q7" s="80"/>
      <c r="R7" s="79"/>
      <c r="S7" s="81">
        <v>2166065</v>
      </c>
      <c r="T7" s="79"/>
    </row>
    <row r="8" spans="2:20" x14ac:dyDescent="0.2">
      <c r="B8" s="15"/>
      <c r="C8" s="77" t="s">
        <v>14</v>
      </c>
      <c r="D8" s="78"/>
      <c r="E8" s="78"/>
      <c r="F8" s="79"/>
      <c r="G8" s="8" t="str">
        <f>IF(SUMPRODUCT(--ISNUMBER(SEARCH('Dropdown Selections'!C$2,C8)))&gt;0,'Dropdown Selections'!A$2,IF(SUMPRODUCT(--ISNUMBER(SEARCH('Dropdown Selections'!C$3,C8)))&gt;0,'Dropdown Selections'!A$3,IF(SUMPRODUCT(--ISNUMBER(SEARCH('Dropdown Selections'!D$4:D$9,C8)))&gt;0,'Dropdown Selections'!A$4,IF(SUMPRODUCT(--ISNUMBER(SEARCH('Dropdown Selections'!D$11:D$13,C8)))&gt;0,'Dropdown Selections'!A$5,IF(SUMPRODUCT(--ISNUMBER(SEARCH('Dropdown Selections'!C$15,C8)))&gt;0,'Dropdown Selections'!A$6,IF(SUMPRODUCT(--ISNUMBER(SEARCH('Dropdown Selections'!D$16:D$19,C8)))&gt;0,'Dropdown Selections'!A$7,IF(SUMPRODUCT(--ISNUMBER(SEARCH('Dropdown Selections'!C$21,C8)))&gt;0,'Dropdown Selections'!A$8,IF(SUMPRODUCT(--ISNUMBER(SEARCH('Dropdown Selections'!D$22:D$25,C8)))&gt;0,'Dropdown Selections'!A$9,IF(C8="331900 - Federal Grant - Other","OTHER",IF(C8="Total","TOTAL OF ALL CATEGORIES",""))))))))))</f>
        <v>PUBLIC SAFETY</v>
      </c>
      <c r="H8" s="42">
        <v>625752</v>
      </c>
      <c r="I8" s="42">
        <v>874055</v>
      </c>
      <c r="J8" s="14"/>
      <c r="K8" s="14"/>
      <c r="L8" s="14"/>
      <c r="M8" s="14"/>
      <c r="N8" s="14"/>
      <c r="O8" s="14"/>
      <c r="P8" s="14"/>
      <c r="Q8" s="80"/>
      <c r="R8" s="79"/>
      <c r="S8" s="81">
        <v>1499807</v>
      </c>
      <c r="T8" s="79"/>
    </row>
    <row r="9" spans="2:20" x14ac:dyDescent="0.2">
      <c r="B9" s="15"/>
      <c r="C9" s="77" t="s">
        <v>26</v>
      </c>
      <c r="D9" s="78"/>
      <c r="E9" s="78"/>
      <c r="F9" s="79"/>
      <c r="G9" s="8" t="str">
        <f>IF(SUMPRODUCT(--ISNUMBER(SEARCH('Dropdown Selections'!C$2,C9)))&gt;0,'Dropdown Selections'!A$2,IF(SUMPRODUCT(--ISNUMBER(SEARCH('Dropdown Selections'!C$3,C9)))&gt;0,'Dropdown Selections'!A$3,IF(SUMPRODUCT(--ISNUMBER(SEARCH('Dropdown Selections'!D$4:D$9,C9)))&gt;0,'Dropdown Selections'!A$4,IF(SUMPRODUCT(--ISNUMBER(SEARCH('Dropdown Selections'!D$11:D$13,C9)))&gt;0,'Dropdown Selections'!A$5,IF(SUMPRODUCT(--ISNUMBER(SEARCH('Dropdown Selections'!C$15,C9)))&gt;0,'Dropdown Selections'!A$6,IF(SUMPRODUCT(--ISNUMBER(SEARCH('Dropdown Selections'!D$16:D$19,C9)))&gt;0,'Dropdown Selections'!A$7,IF(SUMPRODUCT(--ISNUMBER(SEARCH('Dropdown Selections'!C$21,C9)))&gt;0,'Dropdown Selections'!A$8,IF(SUMPRODUCT(--ISNUMBER(SEARCH('Dropdown Selections'!D$22:D$25,C9)))&gt;0,'Dropdown Selections'!A$9,IF(C9="331900 - Federal Grant - Other","OTHER",IF(C9="Total","TOTAL OF ALL CATEGORIES",""))))))))))</f>
        <v>PHYSICAL ENVIRONMENT</v>
      </c>
      <c r="H9" s="14"/>
      <c r="I9" s="14"/>
      <c r="J9" s="14"/>
      <c r="K9" s="14"/>
      <c r="L9" s="14"/>
      <c r="M9" s="14"/>
      <c r="N9" s="14"/>
      <c r="O9" s="14"/>
      <c r="P9" s="14"/>
      <c r="Q9" s="80"/>
      <c r="R9" s="79"/>
      <c r="S9" s="91">
        <v>0</v>
      </c>
      <c r="T9" s="79"/>
    </row>
    <row r="10" spans="2:20" x14ac:dyDescent="0.2">
      <c r="B10" s="15"/>
      <c r="C10" s="77" t="s">
        <v>77</v>
      </c>
      <c r="D10" s="78"/>
      <c r="E10" s="78"/>
      <c r="F10" s="79"/>
      <c r="G10" s="8" t="str">
        <f>IF(SUMPRODUCT(--ISNUMBER(SEARCH('Dropdown Selections'!C$2,C10)))&gt;0,'Dropdown Selections'!A$2,IF(SUMPRODUCT(--ISNUMBER(SEARCH('Dropdown Selections'!C$3,C10)))&gt;0,'Dropdown Selections'!A$3,IF(SUMPRODUCT(--ISNUMBER(SEARCH('Dropdown Selections'!D$4:D$9,C10)))&gt;0,'Dropdown Selections'!A$4,IF(SUMPRODUCT(--ISNUMBER(SEARCH('Dropdown Selections'!D$11:D$13,C10)))&gt;0,'Dropdown Selections'!A$5,IF(SUMPRODUCT(--ISNUMBER(SEARCH('Dropdown Selections'!C$15,C10)))&gt;0,'Dropdown Selections'!A$6,IF(SUMPRODUCT(--ISNUMBER(SEARCH('Dropdown Selections'!D$16:D$19,C10)))&gt;0,'Dropdown Selections'!A$7,IF(SUMPRODUCT(--ISNUMBER(SEARCH('Dropdown Selections'!C$21,C10)))&gt;0,'Dropdown Selections'!A$8,IF(SUMPRODUCT(--ISNUMBER(SEARCH('Dropdown Selections'!D$22:D$25,C10)))&gt;0,'Dropdown Selections'!A$9,IF(C10="331900 - Federal Grant - Other","OTHER",IF(C10="Total","TOTAL OF ALL CATEGORIES",""))))))))))</f>
        <v>PHYSICAL ENVIRONMENT</v>
      </c>
      <c r="H10" s="14"/>
      <c r="I10" s="14"/>
      <c r="J10" s="14"/>
      <c r="K10" s="14"/>
      <c r="L10" s="14"/>
      <c r="M10" s="14"/>
      <c r="N10" s="14"/>
      <c r="O10" s="14"/>
      <c r="P10" s="14"/>
      <c r="Q10" s="80"/>
      <c r="R10" s="79"/>
      <c r="S10" s="91">
        <v>0</v>
      </c>
      <c r="T10" s="79"/>
    </row>
    <row r="11" spans="2:20" x14ac:dyDescent="0.2">
      <c r="B11" s="15"/>
      <c r="C11" s="77" t="s">
        <v>36</v>
      </c>
      <c r="D11" s="78"/>
      <c r="E11" s="78"/>
      <c r="F11" s="79"/>
      <c r="G11" s="8" t="str">
        <f>IF(SUMPRODUCT(--ISNUMBER(SEARCH('Dropdown Selections'!C$2,C11)))&gt;0,'Dropdown Selections'!A$2,IF(SUMPRODUCT(--ISNUMBER(SEARCH('Dropdown Selections'!C$3,C11)))&gt;0,'Dropdown Selections'!A$3,IF(SUMPRODUCT(--ISNUMBER(SEARCH('Dropdown Selections'!D$4:D$9,C11)))&gt;0,'Dropdown Selections'!A$4,IF(SUMPRODUCT(--ISNUMBER(SEARCH('Dropdown Selections'!D$11:D$13,C11)))&gt;0,'Dropdown Selections'!A$5,IF(SUMPRODUCT(--ISNUMBER(SEARCH('Dropdown Selections'!C$15,C11)))&gt;0,'Dropdown Selections'!A$6,IF(SUMPRODUCT(--ISNUMBER(SEARCH('Dropdown Selections'!D$16:D$19,C11)))&gt;0,'Dropdown Selections'!A$7,IF(SUMPRODUCT(--ISNUMBER(SEARCH('Dropdown Selections'!C$21,C11)))&gt;0,'Dropdown Selections'!A$8,IF(SUMPRODUCT(--ISNUMBER(SEARCH('Dropdown Selections'!D$22:D$25,C11)))&gt;0,'Dropdown Selections'!A$9,IF(C11="331900 - Federal Grant - Other","OTHER",IF(C11="Total","TOTAL OF ALL CATEGORIES",""))))))))))</f>
        <v>PHYSICAL ENVIRONMENT</v>
      </c>
      <c r="H11" s="14"/>
      <c r="I11" s="14"/>
      <c r="J11" s="14"/>
      <c r="K11" s="14"/>
      <c r="L11" s="14"/>
      <c r="M11" s="14"/>
      <c r="N11" s="14"/>
      <c r="O11" s="14"/>
      <c r="P11" s="14"/>
      <c r="Q11" s="80"/>
      <c r="R11" s="79"/>
      <c r="S11" s="91">
        <v>0</v>
      </c>
      <c r="T11" s="79"/>
    </row>
    <row r="12" spans="2:20" x14ac:dyDescent="0.2">
      <c r="B12" s="15"/>
      <c r="C12" s="77" t="s">
        <v>70</v>
      </c>
      <c r="D12" s="78"/>
      <c r="E12" s="78"/>
      <c r="F12" s="79"/>
      <c r="G12" s="8" t="str">
        <f>IF(SUMPRODUCT(--ISNUMBER(SEARCH('Dropdown Selections'!C$2,C12)))&gt;0,'Dropdown Selections'!A$2,IF(SUMPRODUCT(--ISNUMBER(SEARCH('Dropdown Selections'!C$3,C12)))&gt;0,'Dropdown Selections'!A$3,IF(SUMPRODUCT(--ISNUMBER(SEARCH('Dropdown Selections'!D$4:D$9,C12)))&gt;0,'Dropdown Selections'!A$4,IF(SUMPRODUCT(--ISNUMBER(SEARCH('Dropdown Selections'!D$11:D$13,C12)))&gt;0,'Dropdown Selections'!A$5,IF(SUMPRODUCT(--ISNUMBER(SEARCH('Dropdown Selections'!C$15,C12)))&gt;0,'Dropdown Selections'!A$6,IF(SUMPRODUCT(--ISNUMBER(SEARCH('Dropdown Selections'!D$16:D$19,C12)))&gt;0,'Dropdown Selections'!A$7,IF(SUMPRODUCT(--ISNUMBER(SEARCH('Dropdown Selections'!C$21,C12)))&gt;0,'Dropdown Selections'!A$8,IF(SUMPRODUCT(--ISNUMBER(SEARCH('Dropdown Selections'!D$22:D$25,C12)))&gt;0,'Dropdown Selections'!A$9,IF(C12="331900 - Federal Grant - Other","OTHER",IF(C12="Total","TOTAL OF ALL CATEGORIES",""))))))))))</f>
        <v>PHYSICAL ENVIRONMENT</v>
      </c>
      <c r="H12" s="14"/>
      <c r="I12" s="14"/>
      <c r="J12" s="14"/>
      <c r="K12" s="14"/>
      <c r="L12" s="14"/>
      <c r="M12" s="14"/>
      <c r="N12" s="14"/>
      <c r="O12" s="14"/>
      <c r="P12" s="14"/>
      <c r="Q12" s="80"/>
      <c r="R12" s="79"/>
      <c r="S12" s="91">
        <v>0</v>
      </c>
      <c r="T12" s="79"/>
    </row>
    <row r="13" spans="2:20" x14ac:dyDescent="0.2">
      <c r="B13" s="15"/>
      <c r="C13" s="77" t="s">
        <v>64</v>
      </c>
      <c r="D13" s="78"/>
      <c r="E13" s="78"/>
      <c r="F13" s="79"/>
      <c r="G13" s="8" t="str">
        <f>IF(SUMPRODUCT(--ISNUMBER(SEARCH('Dropdown Selections'!C$2,C13)))&gt;0,'Dropdown Selections'!A$2,IF(SUMPRODUCT(--ISNUMBER(SEARCH('Dropdown Selections'!C$3,C13)))&gt;0,'Dropdown Selections'!A$3,IF(SUMPRODUCT(--ISNUMBER(SEARCH('Dropdown Selections'!D$4:D$9,C13)))&gt;0,'Dropdown Selections'!A$4,IF(SUMPRODUCT(--ISNUMBER(SEARCH('Dropdown Selections'!D$11:D$13,C13)))&gt;0,'Dropdown Selections'!A$5,IF(SUMPRODUCT(--ISNUMBER(SEARCH('Dropdown Selections'!C$15,C13)))&gt;0,'Dropdown Selections'!A$6,IF(SUMPRODUCT(--ISNUMBER(SEARCH('Dropdown Selections'!D$16:D$19,C13)))&gt;0,'Dropdown Selections'!A$7,IF(SUMPRODUCT(--ISNUMBER(SEARCH('Dropdown Selections'!C$21,C13)))&gt;0,'Dropdown Selections'!A$8,IF(SUMPRODUCT(--ISNUMBER(SEARCH('Dropdown Selections'!D$22:D$25,C13)))&gt;0,'Dropdown Selections'!A$9,IF(C13="331900 - Federal Grant - Other","OTHER",IF(C13="Total","TOTAL OF ALL CATEGORIES",""))))))))))</f>
        <v>PHYSICAL ENVIRONMENT</v>
      </c>
      <c r="H13" s="14"/>
      <c r="I13" s="14"/>
      <c r="J13" s="14"/>
      <c r="K13" s="14"/>
      <c r="L13" s="14"/>
      <c r="M13" s="14"/>
      <c r="N13" s="14"/>
      <c r="O13" s="14"/>
      <c r="P13" s="14"/>
      <c r="Q13" s="80"/>
      <c r="R13" s="79"/>
      <c r="S13" s="91">
        <v>0</v>
      </c>
      <c r="T13" s="79"/>
    </row>
    <row r="14" spans="2:20" x14ac:dyDescent="0.2">
      <c r="B14" s="15"/>
      <c r="C14" s="77" t="s">
        <v>15</v>
      </c>
      <c r="D14" s="78"/>
      <c r="E14" s="78"/>
      <c r="F14" s="79"/>
      <c r="G14" s="8" t="str">
        <f>IF(SUMPRODUCT(--ISNUMBER(SEARCH('Dropdown Selections'!C$2,C14)))&gt;0,'Dropdown Selections'!A$2,IF(SUMPRODUCT(--ISNUMBER(SEARCH('Dropdown Selections'!C$3,C14)))&gt;0,'Dropdown Selections'!A$3,IF(SUMPRODUCT(--ISNUMBER(SEARCH('Dropdown Selections'!D$4:D$9,C14)))&gt;0,'Dropdown Selections'!A$4,IF(SUMPRODUCT(--ISNUMBER(SEARCH('Dropdown Selections'!D$11:D$13,C14)))&gt;0,'Dropdown Selections'!A$5,IF(SUMPRODUCT(--ISNUMBER(SEARCH('Dropdown Selections'!C$15,C14)))&gt;0,'Dropdown Selections'!A$6,IF(SUMPRODUCT(--ISNUMBER(SEARCH('Dropdown Selections'!D$16:D$19,C14)))&gt;0,'Dropdown Selections'!A$7,IF(SUMPRODUCT(--ISNUMBER(SEARCH('Dropdown Selections'!C$21,C14)))&gt;0,'Dropdown Selections'!A$8,IF(SUMPRODUCT(--ISNUMBER(SEARCH('Dropdown Selections'!D$22:D$25,C14)))&gt;0,'Dropdown Selections'!A$9,IF(C14="331900 - Federal Grant - Other","OTHER",IF(C14="Total","TOTAL OF ALL CATEGORIES",""))))))))))</f>
        <v>PHYSICAL ENVIRONMENT</v>
      </c>
      <c r="H14" s="14"/>
      <c r="I14" s="42">
        <v>135095</v>
      </c>
      <c r="J14" s="14"/>
      <c r="K14" s="14"/>
      <c r="L14" s="14"/>
      <c r="M14" s="14"/>
      <c r="N14" s="14"/>
      <c r="O14" s="14"/>
      <c r="P14" s="14"/>
      <c r="Q14" s="80"/>
      <c r="R14" s="79"/>
      <c r="S14" s="81">
        <v>135095</v>
      </c>
      <c r="T14" s="79"/>
    </row>
    <row r="15" spans="2:20" x14ac:dyDescent="0.2">
      <c r="B15" s="15"/>
      <c r="C15" s="77" t="s">
        <v>27</v>
      </c>
      <c r="D15" s="78"/>
      <c r="E15" s="78"/>
      <c r="F15" s="79"/>
      <c r="G15" s="8" t="str">
        <f>IF(SUMPRODUCT(--ISNUMBER(SEARCH('Dropdown Selections'!C$2,C15)))&gt;0,'Dropdown Selections'!A$2,IF(SUMPRODUCT(--ISNUMBER(SEARCH('Dropdown Selections'!C$3,C15)))&gt;0,'Dropdown Selections'!A$3,IF(SUMPRODUCT(--ISNUMBER(SEARCH('Dropdown Selections'!D$4:D$9,C15)))&gt;0,'Dropdown Selections'!A$4,IF(SUMPRODUCT(--ISNUMBER(SEARCH('Dropdown Selections'!D$11:D$13,C15)))&gt;0,'Dropdown Selections'!A$5,IF(SUMPRODUCT(--ISNUMBER(SEARCH('Dropdown Selections'!C$15,C15)))&gt;0,'Dropdown Selections'!A$6,IF(SUMPRODUCT(--ISNUMBER(SEARCH('Dropdown Selections'!D$16:D$19,C15)))&gt;0,'Dropdown Selections'!A$7,IF(SUMPRODUCT(--ISNUMBER(SEARCH('Dropdown Selections'!C$21,C15)))&gt;0,'Dropdown Selections'!A$8,IF(SUMPRODUCT(--ISNUMBER(SEARCH('Dropdown Selections'!D$22:D$25,C15)))&gt;0,'Dropdown Selections'!A$9,IF(C15="331900 - Federal Grant - Other","OTHER",IF(C15="Total","TOTAL OF ALL CATEGORIES",""))))))))))</f>
        <v>TRANSPORTATION</v>
      </c>
      <c r="H15" s="14"/>
      <c r="I15" s="14"/>
      <c r="J15" s="14"/>
      <c r="K15" s="14"/>
      <c r="L15" s="14"/>
      <c r="M15" s="14"/>
      <c r="N15" s="14"/>
      <c r="O15" s="14"/>
      <c r="P15" s="14"/>
      <c r="Q15" s="80"/>
      <c r="R15" s="79"/>
      <c r="S15" s="91">
        <v>0</v>
      </c>
      <c r="T15" s="79"/>
    </row>
    <row r="16" spans="2:20" x14ac:dyDescent="0.2">
      <c r="B16" s="15"/>
      <c r="C16" s="77" t="s">
        <v>28</v>
      </c>
      <c r="D16" s="78"/>
      <c r="E16" s="78"/>
      <c r="F16" s="79"/>
      <c r="G16" s="8" t="str">
        <f>IF(SUMPRODUCT(--ISNUMBER(SEARCH('Dropdown Selections'!C$2,C16)))&gt;0,'Dropdown Selections'!A$2,IF(SUMPRODUCT(--ISNUMBER(SEARCH('Dropdown Selections'!C$3,C16)))&gt;0,'Dropdown Selections'!A$3,IF(SUMPRODUCT(--ISNUMBER(SEARCH('Dropdown Selections'!D$4:D$9,C16)))&gt;0,'Dropdown Selections'!A$4,IF(SUMPRODUCT(--ISNUMBER(SEARCH('Dropdown Selections'!D$11:D$13,C16)))&gt;0,'Dropdown Selections'!A$5,IF(SUMPRODUCT(--ISNUMBER(SEARCH('Dropdown Selections'!C$15,C16)))&gt;0,'Dropdown Selections'!A$6,IF(SUMPRODUCT(--ISNUMBER(SEARCH('Dropdown Selections'!D$16:D$19,C16)))&gt;0,'Dropdown Selections'!A$7,IF(SUMPRODUCT(--ISNUMBER(SEARCH('Dropdown Selections'!C$21,C16)))&gt;0,'Dropdown Selections'!A$8,IF(SUMPRODUCT(--ISNUMBER(SEARCH('Dropdown Selections'!D$22:D$25,C16)))&gt;0,'Dropdown Selections'!A$9,IF(C16="331900 - Federal Grant - Other","OTHER",IF(C16="Total","TOTAL OF ALL CATEGORIES",""))))))))))</f>
        <v>TRANSPORTATION</v>
      </c>
      <c r="H16" s="14"/>
      <c r="I16" s="42">
        <v>656900</v>
      </c>
      <c r="J16" s="14"/>
      <c r="K16" s="14"/>
      <c r="L16" s="14"/>
      <c r="M16" s="14"/>
      <c r="N16" s="14"/>
      <c r="O16" s="14"/>
      <c r="P16" s="14"/>
      <c r="Q16" s="80"/>
      <c r="R16" s="79"/>
      <c r="S16" s="81">
        <v>656900</v>
      </c>
      <c r="T16" s="79"/>
    </row>
    <row r="17" spans="2:20" x14ac:dyDescent="0.2">
      <c r="B17" s="15"/>
      <c r="C17" s="77" t="s">
        <v>16</v>
      </c>
      <c r="D17" s="78"/>
      <c r="E17" s="78"/>
      <c r="F17" s="79"/>
      <c r="G17" s="8" t="str">
        <f>IF(SUMPRODUCT(--ISNUMBER(SEARCH('Dropdown Selections'!C$2,C17)))&gt;0,'Dropdown Selections'!A$2,IF(SUMPRODUCT(--ISNUMBER(SEARCH('Dropdown Selections'!C$3,C17)))&gt;0,'Dropdown Selections'!A$3,IF(SUMPRODUCT(--ISNUMBER(SEARCH('Dropdown Selections'!D$4:D$9,C17)))&gt;0,'Dropdown Selections'!A$4,IF(SUMPRODUCT(--ISNUMBER(SEARCH('Dropdown Selections'!D$11:D$13,C17)))&gt;0,'Dropdown Selections'!A$5,IF(SUMPRODUCT(--ISNUMBER(SEARCH('Dropdown Selections'!C$15,C17)))&gt;0,'Dropdown Selections'!A$6,IF(SUMPRODUCT(--ISNUMBER(SEARCH('Dropdown Selections'!D$16:D$19,C17)))&gt;0,'Dropdown Selections'!A$7,IF(SUMPRODUCT(--ISNUMBER(SEARCH('Dropdown Selections'!C$21,C17)))&gt;0,'Dropdown Selections'!A$8,IF(SUMPRODUCT(--ISNUMBER(SEARCH('Dropdown Selections'!D$22:D$25,C17)))&gt;0,'Dropdown Selections'!A$9,IF(C17="331900 - Federal Grant - Other","OTHER",IF(C17="Total","TOTAL OF ALL CATEGORIES",""))))))))))</f>
        <v>TRANSPORTATION</v>
      </c>
      <c r="H17" s="14"/>
      <c r="I17" s="42">
        <v>3125801</v>
      </c>
      <c r="J17" s="14"/>
      <c r="K17" s="14"/>
      <c r="L17" s="14"/>
      <c r="M17" s="14"/>
      <c r="N17" s="14"/>
      <c r="O17" s="14"/>
      <c r="P17" s="14"/>
      <c r="Q17" s="80"/>
      <c r="R17" s="79"/>
      <c r="S17" s="81">
        <v>3125801</v>
      </c>
      <c r="T17" s="79"/>
    </row>
    <row r="18" spans="2:20" x14ac:dyDescent="0.2">
      <c r="B18" s="15"/>
      <c r="C18" s="77" t="s">
        <v>17</v>
      </c>
      <c r="D18" s="78"/>
      <c r="E18" s="78"/>
      <c r="F18" s="79"/>
      <c r="G18" s="8" t="str">
        <f>IF(SUMPRODUCT(--ISNUMBER(SEARCH('Dropdown Selections'!C$2,C18)))&gt;0,'Dropdown Selections'!A$2,IF(SUMPRODUCT(--ISNUMBER(SEARCH('Dropdown Selections'!C$3,C18)))&gt;0,'Dropdown Selections'!A$3,IF(SUMPRODUCT(--ISNUMBER(SEARCH('Dropdown Selections'!D$4:D$9,C18)))&gt;0,'Dropdown Selections'!A$4,IF(SUMPRODUCT(--ISNUMBER(SEARCH('Dropdown Selections'!D$11:D$13,C18)))&gt;0,'Dropdown Selections'!A$5,IF(SUMPRODUCT(--ISNUMBER(SEARCH('Dropdown Selections'!C$15,C18)))&gt;0,'Dropdown Selections'!A$6,IF(SUMPRODUCT(--ISNUMBER(SEARCH('Dropdown Selections'!D$16:D$19,C18)))&gt;0,'Dropdown Selections'!A$7,IF(SUMPRODUCT(--ISNUMBER(SEARCH('Dropdown Selections'!C$21,C18)))&gt;0,'Dropdown Selections'!A$8,IF(SUMPRODUCT(--ISNUMBER(SEARCH('Dropdown Selections'!D$22:D$25,C18)))&gt;0,'Dropdown Selections'!A$9,IF(C18="331900 - Federal Grant - Other","OTHER",IF(C18="Total","TOTAL OF ALL CATEGORIES",""))))))))))</f>
        <v>ECONOMIC ENVIRONMENT</v>
      </c>
      <c r="H18" s="42">
        <v>54426</v>
      </c>
      <c r="I18" s="42">
        <v>4876144</v>
      </c>
      <c r="J18" s="14"/>
      <c r="K18" s="14"/>
      <c r="L18" s="14"/>
      <c r="M18" s="14"/>
      <c r="N18" s="14"/>
      <c r="O18" s="14"/>
      <c r="P18" s="14"/>
      <c r="Q18" s="80"/>
      <c r="R18" s="79"/>
      <c r="S18" s="81">
        <v>4930570</v>
      </c>
      <c r="T18" s="79"/>
    </row>
    <row r="19" spans="2:20" x14ac:dyDescent="0.2">
      <c r="B19" s="15"/>
      <c r="C19" s="77" t="s">
        <v>55</v>
      </c>
      <c r="D19" s="78"/>
      <c r="E19" s="78"/>
      <c r="F19" s="79"/>
      <c r="G19" s="8" t="str">
        <f>IF(SUMPRODUCT(--ISNUMBER(SEARCH('Dropdown Selections'!C$2,C19)))&gt;0,'Dropdown Selections'!A$2,IF(SUMPRODUCT(--ISNUMBER(SEARCH('Dropdown Selections'!C$3,C19)))&gt;0,'Dropdown Selections'!A$3,IF(SUMPRODUCT(--ISNUMBER(SEARCH('Dropdown Selections'!D$4:D$9,C19)))&gt;0,'Dropdown Selections'!A$4,IF(SUMPRODUCT(--ISNUMBER(SEARCH('Dropdown Selections'!D$11:D$13,C19)))&gt;0,'Dropdown Selections'!A$5,IF(SUMPRODUCT(--ISNUMBER(SEARCH('Dropdown Selections'!C$15,C19)))&gt;0,'Dropdown Selections'!A$6,IF(SUMPRODUCT(--ISNUMBER(SEARCH('Dropdown Selections'!D$16:D$19,C19)))&gt;0,'Dropdown Selections'!A$7,IF(SUMPRODUCT(--ISNUMBER(SEARCH('Dropdown Selections'!C$21,C19)))&gt;0,'Dropdown Selections'!A$8,IF(SUMPRODUCT(--ISNUMBER(SEARCH('Dropdown Selections'!D$22:D$25,C19)))&gt;0,'Dropdown Selections'!A$9,IF(C19="331900 - Federal Grant - Other","OTHER",IF(C19="Total","TOTAL OF ALL CATEGORIES",""))))))))))</f>
        <v>HEALTH &amp; HUMAN SERVICES</v>
      </c>
      <c r="H19" s="14"/>
      <c r="I19" s="14"/>
      <c r="J19" s="14"/>
      <c r="K19" s="14"/>
      <c r="L19" s="14"/>
      <c r="M19" s="14"/>
      <c r="N19" s="14"/>
      <c r="O19" s="14"/>
      <c r="P19" s="14"/>
      <c r="Q19" s="80"/>
      <c r="R19" s="79"/>
      <c r="S19" s="91">
        <v>0</v>
      </c>
      <c r="T19" s="79"/>
    </row>
    <row r="20" spans="2:20" x14ac:dyDescent="0.2">
      <c r="B20" s="15"/>
      <c r="C20" s="77" t="s">
        <v>32</v>
      </c>
      <c r="D20" s="78"/>
      <c r="E20" s="78"/>
      <c r="F20" s="79"/>
      <c r="G20" s="8" t="str">
        <f>IF(SUMPRODUCT(--ISNUMBER(SEARCH('Dropdown Selections'!C$2,C20)))&gt;0,'Dropdown Selections'!A$2,IF(SUMPRODUCT(--ISNUMBER(SEARCH('Dropdown Selections'!C$3,C20)))&gt;0,'Dropdown Selections'!A$3,IF(SUMPRODUCT(--ISNUMBER(SEARCH('Dropdown Selections'!D$4:D$9,C20)))&gt;0,'Dropdown Selections'!A$4,IF(SUMPRODUCT(--ISNUMBER(SEARCH('Dropdown Selections'!D$11:D$13,C20)))&gt;0,'Dropdown Selections'!A$5,IF(SUMPRODUCT(--ISNUMBER(SEARCH('Dropdown Selections'!C$15,C20)))&gt;0,'Dropdown Selections'!A$6,IF(SUMPRODUCT(--ISNUMBER(SEARCH('Dropdown Selections'!D$16:D$19,C20)))&gt;0,'Dropdown Selections'!A$7,IF(SUMPRODUCT(--ISNUMBER(SEARCH('Dropdown Selections'!C$21,C20)))&gt;0,'Dropdown Selections'!A$8,IF(SUMPRODUCT(--ISNUMBER(SEARCH('Dropdown Selections'!D$22:D$25,C20)))&gt;0,'Dropdown Selections'!A$9,IF(C20="331900 - Federal Grant - Other","OTHER",IF(C20="Total","TOTAL OF ALL CATEGORIES",""))))))))))</f>
        <v>HEALTH &amp; HUMAN SERVICES</v>
      </c>
      <c r="H20" s="14"/>
      <c r="I20" s="42">
        <v>1179621</v>
      </c>
      <c r="J20" s="14"/>
      <c r="K20" s="14"/>
      <c r="L20" s="14"/>
      <c r="M20" s="14"/>
      <c r="N20" s="14"/>
      <c r="O20" s="14"/>
      <c r="P20" s="14"/>
      <c r="Q20" s="80"/>
      <c r="R20" s="79"/>
      <c r="S20" s="81">
        <v>1179621</v>
      </c>
      <c r="T20" s="79"/>
    </row>
    <row r="21" spans="2:20" x14ac:dyDescent="0.2">
      <c r="B21" s="15"/>
      <c r="C21" s="77" t="s">
        <v>24</v>
      </c>
      <c r="D21" s="78"/>
      <c r="E21" s="78"/>
      <c r="F21" s="79"/>
      <c r="G21" s="8" t="str">
        <f>IF(SUMPRODUCT(--ISNUMBER(SEARCH('Dropdown Selections'!C$2,C21)))&gt;0,'Dropdown Selections'!A$2,IF(SUMPRODUCT(--ISNUMBER(SEARCH('Dropdown Selections'!C$3,C21)))&gt;0,'Dropdown Selections'!A$3,IF(SUMPRODUCT(--ISNUMBER(SEARCH('Dropdown Selections'!D$4:D$9,C21)))&gt;0,'Dropdown Selections'!A$4,IF(SUMPRODUCT(--ISNUMBER(SEARCH('Dropdown Selections'!D$11:D$13,C21)))&gt;0,'Dropdown Selections'!A$5,IF(SUMPRODUCT(--ISNUMBER(SEARCH('Dropdown Selections'!C$15,C21)))&gt;0,'Dropdown Selections'!A$6,IF(SUMPRODUCT(--ISNUMBER(SEARCH('Dropdown Selections'!D$16:D$19,C21)))&gt;0,'Dropdown Selections'!A$7,IF(SUMPRODUCT(--ISNUMBER(SEARCH('Dropdown Selections'!C$21,C21)))&gt;0,'Dropdown Selections'!A$8,IF(SUMPRODUCT(--ISNUMBER(SEARCH('Dropdown Selections'!D$22:D$25,C21)))&gt;0,'Dropdown Selections'!A$9,IF(C21="331900 - Federal Grant - Other","OTHER",IF(C21="Total","TOTAL OF ALL CATEGORIES",""))))))))))</f>
        <v>HEALTH &amp; HUMAN SERVICES</v>
      </c>
      <c r="H21" s="14"/>
      <c r="I21" s="14"/>
      <c r="J21" s="14"/>
      <c r="K21" s="14"/>
      <c r="L21" s="14"/>
      <c r="M21" s="14"/>
      <c r="N21" s="14"/>
      <c r="O21" s="14"/>
      <c r="P21" s="14"/>
      <c r="Q21" s="80"/>
      <c r="R21" s="79"/>
      <c r="S21" s="91">
        <v>0</v>
      </c>
      <c r="T21" s="79"/>
    </row>
    <row r="22" spans="2:20" x14ac:dyDescent="0.2">
      <c r="B22" s="15"/>
      <c r="C22" s="77" t="s">
        <v>18</v>
      </c>
      <c r="D22" s="78"/>
      <c r="E22" s="78"/>
      <c r="F22" s="79"/>
      <c r="G22" s="8" t="str">
        <f>IF(SUMPRODUCT(--ISNUMBER(SEARCH('Dropdown Selections'!C$2,C22)))&gt;0,'Dropdown Selections'!A$2,IF(SUMPRODUCT(--ISNUMBER(SEARCH('Dropdown Selections'!C$3,C22)))&gt;0,'Dropdown Selections'!A$3,IF(SUMPRODUCT(--ISNUMBER(SEARCH('Dropdown Selections'!D$4:D$9,C22)))&gt;0,'Dropdown Selections'!A$4,IF(SUMPRODUCT(--ISNUMBER(SEARCH('Dropdown Selections'!D$11:D$13,C22)))&gt;0,'Dropdown Selections'!A$5,IF(SUMPRODUCT(--ISNUMBER(SEARCH('Dropdown Selections'!C$15,C22)))&gt;0,'Dropdown Selections'!A$6,IF(SUMPRODUCT(--ISNUMBER(SEARCH('Dropdown Selections'!D$16:D$19,C22)))&gt;0,'Dropdown Selections'!A$7,IF(SUMPRODUCT(--ISNUMBER(SEARCH('Dropdown Selections'!C$21,C22)))&gt;0,'Dropdown Selections'!A$8,IF(SUMPRODUCT(--ISNUMBER(SEARCH('Dropdown Selections'!D$22:D$25,C22)))&gt;0,'Dropdown Selections'!A$9,IF(C22="331900 - Federal Grant - Other","OTHER",IF(C22="Total","TOTAL OF ALL CATEGORIES",""))))))))))</f>
        <v>HEALTH &amp; HUMAN SERVICES</v>
      </c>
      <c r="H22" s="14"/>
      <c r="I22" s="14"/>
      <c r="J22" s="14"/>
      <c r="K22" s="14"/>
      <c r="L22" s="14"/>
      <c r="M22" s="14"/>
      <c r="N22" s="14"/>
      <c r="O22" s="14"/>
      <c r="P22" s="14"/>
      <c r="Q22" s="80"/>
      <c r="R22" s="79"/>
      <c r="S22" s="91">
        <v>0</v>
      </c>
      <c r="T22" s="79"/>
    </row>
    <row r="23" spans="2:20" x14ac:dyDescent="0.2">
      <c r="B23" s="15"/>
      <c r="C23" s="77" t="s">
        <v>22</v>
      </c>
      <c r="D23" s="78"/>
      <c r="E23" s="78"/>
      <c r="F23" s="79"/>
      <c r="G23" s="8" t="str">
        <f>IF(SUMPRODUCT(--ISNUMBER(SEARCH('Dropdown Selections'!C$2,C23)))&gt;0,'Dropdown Selections'!A$2,IF(SUMPRODUCT(--ISNUMBER(SEARCH('Dropdown Selections'!C$3,C23)))&gt;0,'Dropdown Selections'!A$3,IF(SUMPRODUCT(--ISNUMBER(SEARCH('Dropdown Selections'!D$4:D$9,C23)))&gt;0,'Dropdown Selections'!A$4,IF(SUMPRODUCT(--ISNUMBER(SEARCH('Dropdown Selections'!D$11:D$13,C23)))&gt;0,'Dropdown Selections'!A$5,IF(SUMPRODUCT(--ISNUMBER(SEARCH('Dropdown Selections'!C$15,C23)))&gt;0,'Dropdown Selections'!A$6,IF(SUMPRODUCT(--ISNUMBER(SEARCH('Dropdown Selections'!D$16:D$19,C23)))&gt;0,'Dropdown Selections'!A$7,IF(SUMPRODUCT(--ISNUMBER(SEARCH('Dropdown Selections'!C$21,C23)))&gt;0,'Dropdown Selections'!A$8,IF(SUMPRODUCT(--ISNUMBER(SEARCH('Dropdown Selections'!D$22:D$25,C23)))&gt;0,'Dropdown Selections'!A$9,IF(C23="331900 - Federal Grant - Other","OTHER",IF(C23="Total","TOTAL OF ALL CATEGORIES",""))))))))))</f>
        <v>CULTURE/RECREATION</v>
      </c>
      <c r="H23" s="14"/>
      <c r="I23" s="42">
        <v>12000</v>
      </c>
      <c r="J23" s="14"/>
      <c r="K23" s="14"/>
      <c r="L23" s="14"/>
      <c r="M23" s="14"/>
      <c r="N23" s="14"/>
      <c r="O23" s="14"/>
      <c r="P23" s="14"/>
      <c r="Q23" s="80"/>
      <c r="R23" s="79"/>
      <c r="S23" s="81">
        <v>12000</v>
      </c>
      <c r="T23" s="79"/>
    </row>
    <row r="24" spans="2:20" x14ac:dyDescent="0.2">
      <c r="B24" s="15"/>
      <c r="C24" s="77" t="s">
        <v>43</v>
      </c>
      <c r="D24" s="78"/>
      <c r="E24" s="78"/>
      <c r="F24" s="79"/>
      <c r="G24" s="8" t="str">
        <f>IF(SUMPRODUCT(--ISNUMBER(SEARCH('Dropdown Selections'!C$2,C24)))&gt;0,'Dropdown Selections'!A$2,IF(SUMPRODUCT(--ISNUMBER(SEARCH('Dropdown Selections'!C$3,C24)))&gt;0,'Dropdown Selections'!A$3,IF(SUMPRODUCT(--ISNUMBER(SEARCH('Dropdown Selections'!D$4:D$9,C24)))&gt;0,'Dropdown Selections'!A$4,IF(SUMPRODUCT(--ISNUMBER(SEARCH('Dropdown Selections'!D$11:D$13,C24)))&gt;0,'Dropdown Selections'!A$5,IF(SUMPRODUCT(--ISNUMBER(SEARCH('Dropdown Selections'!C$15,C24)))&gt;0,'Dropdown Selections'!A$6,IF(SUMPRODUCT(--ISNUMBER(SEARCH('Dropdown Selections'!D$16:D$19,C24)))&gt;0,'Dropdown Selections'!A$7,IF(SUMPRODUCT(--ISNUMBER(SEARCH('Dropdown Selections'!C$21,C24)))&gt;0,'Dropdown Selections'!A$8,IF(SUMPRODUCT(--ISNUMBER(SEARCH('Dropdown Selections'!D$22:D$25,C24)))&gt;0,'Dropdown Selections'!A$9,IF(C24="331900 - Federal Grant - Other","OTHER",IF(C24="Total","TOTAL OF ALL CATEGORIES",""))))))))))</f>
        <v>COURTS</v>
      </c>
      <c r="H24" s="14"/>
      <c r="I24" s="14"/>
      <c r="J24" s="14"/>
      <c r="K24" s="14"/>
      <c r="L24" s="14"/>
      <c r="M24" s="14"/>
      <c r="N24" s="14"/>
      <c r="O24" s="14"/>
      <c r="P24" s="14"/>
      <c r="Q24" s="80"/>
      <c r="R24" s="79"/>
      <c r="S24" s="91">
        <v>0</v>
      </c>
      <c r="T24" s="79"/>
    </row>
    <row r="25" spans="2:20" x14ac:dyDescent="0.2">
      <c r="B25" s="15"/>
      <c r="C25" s="77" t="s">
        <v>46</v>
      </c>
      <c r="D25" s="78"/>
      <c r="E25" s="78"/>
      <c r="F25" s="79"/>
      <c r="G25" s="8" t="str">
        <f>IF(SUMPRODUCT(--ISNUMBER(SEARCH('Dropdown Selections'!C$2,C25)))&gt;0,'Dropdown Selections'!A$2,IF(SUMPRODUCT(--ISNUMBER(SEARCH('Dropdown Selections'!C$3,C25)))&gt;0,'Dropdown Selections'!A$3,IF(SUMPRODUCT(--ISNUMBER(SEARCH('Dropdown Selections'!D$4:D$9,C25)))&gt;0,'Dropdown Selections'!A$4,IF(SUMPRODUCT(--ISNUMBER(SEARCH('Dropdown Selections'!D$11:D$13,C25)))&gt;0,'Dropdown Selections'!A$5,IF(SUMPRODUCT(--ISNUMBER(SEARCH('Dropdown Selections'!C$15,C25)))&gt;0,'Dropdown Selections'!A$6,IF(SUMPRODUCT(--ISNUMBER(SEARCH('Dropdown Selections'!D$16:D$19,C25)))&gt;0,'Dropdown Selections'!A$7,IF(SUMPRODUCT(--ISNUMBER(SEARCH('Dropdown Selections'!C$21,C25)))&gt;0,'Dropdown Selections'!A$8,IF(SUMPRODUCT(--ISNUMBER(SEARCH('Dropdown Selections'!D$22:D$25,C25)))&gt;0,'Dropdown Selections'!A$9,IF(C25="331900 - Federal Grant - Other","OTHER",IF(C25="Total","TOTAL OF ALL CATEGORIES",""))))))))))</f>
        <v>COURTS</v>
      </c>
      <c r="H25" s="14"/>
      <c r="I25" s="42">
        <v>550581</v>
      </c>
      <c r="J25" s="14"/>
      <c r="K25" s="14"/>
      <c r="L25" s="14"/>
      <c r="M25" s="14"/>
      <c r="N25" s="14"/>
      <c r="O25" s="14"/>
      <c r="P25" s="14"/>
      <c r="Q25" s="80"/>
      <c r="R25" s="79"/>
      <c r="S25" s="81">
        <v>550581</v>
      </c>
      <c r="T25" s="79"/>
    </row>
    <row r="26" spans="2:20" x14ac:dyDescent="0.2">
      <c r="B26" s="15"/>
      <c r="C26" s="77" t="s">
        <v>81</v>
      </c>
      <c r="D26" s="78"/>
      <c r="E26" s="78"/>
      <c r="F26" s="79"/>
      <c r="G26" s="8" t="str">
        <f>IF(SUMPRODUCT(--ISNUMBER(SEARCH('Dropdown Selections'!C$2,C26)))&gt;0,'Dropdown Selections'!A$2,IF(SUMPRODUCT(--ISNUMBER(SEARCH('Dropdown Selections'!C$3,C26)))&gt;0,'Dropdown Selections'!A$3,IF(SUMPRODUCT(--ISNUMBER(SEARCH('Dropdown Selections'!D$4:D$9,C26)))&gt;0,'Dropdown Selections'!A$4,IF(SUMPRODUCT(--ISNUMBER(SEARCH('Dropdown Selections'!D$11:D$13,C26)))&gt;0,'Dropdown Selections'!A$5,IF(SUMPRODUCT(--ISNUMBER(SEARCH('Dropdown Selections'!C$15,C26)))&gt;0,'Dropdown Selections'!A$6,IF(SUMPRODUCT(--ISNUMBER(SEARCH('Dropdown Selections'!D$16:D$19,C26)))&gt;0,'Dropdown Selections'!A$7,IF(SUMPRODUCT(--ISNUMBER(SEARCH('Dropdown Selections'!C$21,C26)))&gt;0,'Dropdown Selections'!A$8,IF(SUMPRODUCT(--ISNUMBER(SEARCH('Dropdown Selections'!D$22:D$25,C26)))&gt;0,'Dropdown Selections'!A$9,IF(C26="331900 - Federal Grant - Other","OTHER",IF(C26="Total","TOTAL OF ALL CATEGORIES",""))))))))))</f>
        <v>COURTS</v>
      </c>
      <c r="H26" s="14"/>
      <c r="I26" s="14"/>
      <c r="J26" s="14"/>
      <c r="K26" s="14"/>
      <c r="L26" s="14"/>
      <c r="M26" s="14"/>
      <c r="N26" s="14"/>
      <c r="O26" s="14"/>
      <c r="P26" s="14"/>
      <c r="Q26" s="80"/>
      <c r="R26" s="79"/>
      <c r="S26" s="91">
        <v>0</v>
      </c>
      <c r="T26" s="79"/>
    </row>
    <row r="27" spans="2:20" x14ac:dyDescent="0.2">
      <c r="B27" s="15"/>
      <c r="C27" s="77" t="s">
        <v>19</v>
      </c>
      <c r="D27" s="78"/>
      <c r="E27" s="78"/>
      <c r="F27" s="79"/>
      <c r="G27" s="8" t="str">
        <f>IF(SUMPRODUCT(--ISNUMBER(SEARCH('Dropdown Selections'!C$2,C27)))&gt;0,'Dropdown Selections'!A$2,IF(SUMPRODUCT(--ISNUMBER(SEARCH('Dropdown Selections'!C$3,C27)))&gt;0,'Dropdown Selections'!A$3,IF(SUMPRODUCT(--ISNUMBER(SEARCH('Dropdown Selections'!D$4:D$9,C27)))&gt;0,'Dropdown Selections'!A$4,IF(SUMPRODUCT(--ISNUMBER(SEARCH('Dropdown Selections'!D$11:D$13,C27)))&gt;0,'Dropdown Selections'!A$5,IF(SUMPRODUCT(--ISNUMBER(SEARCH('Dropdown Selections'!C$15,C27)))&gt;0,'Dropdown Selections'!A$6,IF(SUMPRODUCT(--ISNUMBER(SEARCH('Dropdown Selections'!D$16:D$19,C27)))&gt;0,'Dropdown Selections'!A$7,IF(SUMPRODUCT(--ISNUMBER(SEARCH('Dropdown Selections'!C$21,C27)))&gt;0,'Dropdown Selections'!A$8,IF(SUMPRODUCT(--ISNUMBER(SEARCH('Dropdown Selections'!D$22:D$25,C27)))&gt;0,'Dropdown Selections'!A$9,IF(C27="331900 - Federal Grant - Other","OTHER",IF(C27="Total","TOTAL OF ALL CATEGORIES",""))))))))))</f>
        <v>COURTS</v>
      </c>
      <c r="H27" s="14"/>
      <c r="I27" s="14"/>
      <c r="J27" s="14"/>
      <c r="K27" s="14"/>
      <c r="L27" s="14"/>
      <c r="M27" s="14"/>
      <c r="N27" s="14"/>
      <c r="O27" s="14"/>
      <c r="P27" s="14"/>
      <c r="Q27" s="80"/>
      <c r="R27" s="79"/>
      <c r="S27" s="91">
        <v>0</v>
      </c>
      <c r="T27" s="79"/>
    </row>
    <row r="28" spans="2:20" x14ac:dyDescent="0.2">
      <c r="B28" s="15"/>
      <c r="C28" s="77" t="s">
        <v>29</v>
      </c>
      <c r="D28" s="78"/>
      <c r="E28" s="78"/>
      <c r="F28" s="79"/>
      <c r="G28" s="8" t="str">
        <f>IF(SUMPRODUCT(--ISNUMBER(SEARCH('Dropdown Selections'!C$2,C28)))&gt;0,'Dropdown Selections'!A$2,IF(SUMPRODUCT(--ISNUMBER(SEARCH('Dropdown Selections'!C$3,C28)))&gt;0,'Dropdown Selections'!A$3,IF(SUMPRODUCT(--ISNUMBER(SEARCH('Dropdown Selections'!D$4:D$9,C28)))&gt;0,'Dropdown Selections'!A$4,IF(SUMPRODUCT(--ISNUMBER(SEARCH('Dropdown Selections'!D$11:D$13,C28)))&gt;0,'Dropdown Selections'!A$5,IF(SUMPRODUCT(--ISNUMBER(SEARCH('Dropdown Selections'!C$15,C28)))&gt;0,'Dropdown Selections'!A$6,IF(SUMPRODUCT(--ISNUMBER(SEARCH('Dropdown Selections'!D$16:D$19,C28)))&gt;0,'Dropdown Selections'!A$7,IF(SUMPRODUCT(--ISNUMBER(SEARCH('Dropdown Selections'!C$21,C28)))&gt;0,'Dropdown Selections'!A$8,IF(SUMPRODUCT(--ISNUMBER(SEARCH('Dropdown Selections'!D$22:D$25,C28)))&gt;0,'Dropdown Selections'!A$9,IF(C28="331900 - Federal Grant - Other","OTHER",IF(C28="Total","TOTAL OF ALL CATEGORIES",""))))))))))</f>
        <v>OTHER</v>
      </c>
      <c r="H28" s="14"/>
      <c r="I28" s="42">
        <v>270516</v>
      </c>
      <c r="J28" s="14"/>
      <c r="K28" s="14"/>
      <c r="L28" s="14"/>
      <c r="M28" s="14"/>
      <c r="N28" s="14"/>
      <c r="O28" s="14"/>
      <c r="P28" s="14"/>
      <c r="Q28" s="80"/>
      <c r="R28" s="79"/>
      <c r="S28" s="81">
        <v>270516</v>
      </c>
      <c r="T28" s="79"/>
    </row>
    <row r="29" spans="2:20" x14ac:dyDescent="0.2">
      <c r="B29" s="13"/>
      <c r="C29" s="70" t="s">
        <v>12</v>
      </c>
      <c r="D29" s="71"/>
      <c r="E29" s="84" t="s">
        <v>12</v>
      </c>
      <c r="F29" s="79"/>
      <c r="G29" s="8" t="str">
        <f>IF(SUMPRODUCT(--ISNUMBER(SEARCH('Dropdown Selections'!C$2,C29)))&gt;0,'Dropdown Selections'!A$2,IF(SUMPRODUCT(--ISNUMBER(SEARCH('Dropdown Selections'!C$3,C29)))&gt;0,'Dropdown Selections'!A$3,IF(SUMPRODUCT(--ISNUMBER(SEARCH('Dropdown Selections'!D$4:D$9,C29)))&gt;0,'Dropdown Selections'!A$4,IF(SUMPRODUCT(--ISNUMBER(SEARCH('Dropdown Selections'!D$11:D$13,C29)))&gt;0,'Dropdown Selections'!A$5,IF(SUMPRODUCT(--ISNUMBER(SEARCH('Dropdown Selections'!C$15,C29)))&gt;0,'Dropdown Selections'!A$6,IF(SUMPRODUCT(--ISNUMBER(SEARCH('Dropdown Selections'!D$16:D$19,C29)))&gt;0,'Dropdown Selections'!A$7,IF(SUMPRODUCT(--ISNUMBER(SEARCH('Dropdown Selections'!C$21,C29)))&gt;0,'Dropdown Selections'!A$8,IF(SUMPRODUCT(--ISNUMBER(SEARCH('Dropdown Selections'!D$22:D$25,C29)))&gt;0,'Dropdown Selections'!A$9,IF(C29="331900 - Federal Grant - Other","OTHER",IF(C29="Total","TOTAL OF ALL CATEGORIES",""))))))))))</f>
        <v>TOTAL OF ALL CATEGORIES</v>
      </c>
      <c r="H29" s="43">
        <v>680178</v>
      </c>
      <c r="I29" s="43">
        <v>13846778</v>
      </c>
      <c r="J29" s="12"/>
      <c r="K29" s="12"/>
      <c r="L29" s="12"/>
      <c r="M29" s="12"/>
      <c r="N29" s="12"/>
      <c r="O29" s="12"/>
      <c r="P29" s="12"/>
      <c r="Q29" s="85"/>
      <c r="R29" s="79"/>
      <c r="S29" s="86">
        <v>14526956</v>
      </c>
      <c r="T29" s="79"/>
    </row>
    <row r="30" spans="2:20" x14ac:dyDescent="0.2">
      <c r="B30" s="89" t="s">
        <v>80</v>
      </c>
      <c r="C30" s="78"/>
      <c r="D30" s="78"/>
      <c r="E30" s="78"/>
      <c r="F30" s="78"/>
      <c r="G30" s="78"/>
      <c r="H30" s="78"/>
      <c r="I30" s="78"/>
      <c r="J30" s="79"/>
      <c r="K30" s="17"/>
      <c r="L30" s="17"/>
      <c r="M30" s="17"/>
      <c r="N30" s="17"/>
      <c r="O30" s="17"/>
      <c r="P30" s="17"/>
      <c r="Q30" s="90"/>
      <c r="R30" s="79"/>
      <c r="S30" s="90"/>
      <c r="T30" s="79"/>
    </row>
    <row r="31" spans="2:20" ht="18" x14ac:dyDescent="0.2">
      <c r="B31" s="87" t="s">
        <v>2</v>
      </c>
      <c r="C31" s="83"/>
      <c r="D31" s="83"/>
      <c r="E31" s="83"/>
      <c r="F31" s="83"/>
      <c r="H31" s="16" t="s">
        <v>3</v>
      </c>
      <c r="I31" s="9" t="s">
        <v>194</v>
      </c>
      <c r="J31" s="16" t="s">
        <v>4</v>
      </c>
      <c r="K31" s="16" t="s">
        <v>5</v>
      </c>
      <c r="L31" s="16" t="s">
        <v>6</v>
      </c>
      <c r="M31" s="16" t="s">
        <v>7</v>
      </c>
      <c r="N31" s="16" t="s">
        <v>8</v>
      </c>
      <c r="O31" s="16" t="s">
        <v>9</v>
      </c>
      <c r="P31" s="16" t="s">
        <v>10</v>
      </c>
      <c r="Q31" s="88" t="s">
        <v>11</v>
      </c>
      <c r="R31" s="79"/>
      <c r="S31" s="88" t="s">
        <v>198</v>
      </c>
      <c r="T31" s="79"/>
    </row>
    <row r="32" spans="2:20" x14ac:dyDescent="0.2">
      <c r="B32" s="15"/>
      <c r="C32" s="77" t="s">
        <v>13</v>
      </c>
      <c r="D32" s="78"/>
      <c r="E32" s="78"/>
      <c r="F32" s="79"/>
      <c r="G32" s="8" t="str">
        <f>IF(SUMPRODUCT(--ISNUMBER(SEARCH('Dropdown Selections'!C$2,C32)))&gt;0,'Dropdown Selections'!A$2,IF(SUMPRODUCT(--ISNUMBER(SEARCH('Dropdown Selections'!C$3,C32)))&gt;0,'Dropdown Selections'!A$3,IF(SUMPRODUCT(--ISNUMBER(SEARCH('Dropdown Selections'!D$4:D$9,C32)))&gt;0,'Dropdown Selections'!A$4,IF(SUMPRODUCT(--ISNUMBER(SEARCH('Dropdown Selections'!D$11:D$13,C32)))&gt;0,'Dropdown Selections'!A$5,IF(SUMPRODUCT(--ISNUMBER(SEARCH('Dropdown Selections'!C$15,C32)))&gt;0,'Dropdown Selections'!A$6,IF(SUMPRODUCT(--ISNUMBER(SEARCH('Dropdown Selections'!D$16:D$19,C32)))&gt;0,'Dropdown Selections'!A$7,IF(SUMPRODUCT(--ISNUMBER(SEARCH('Dropdown Selections'!C$21,C32)))&gt;0,'Dropdown Selections'!A$8,IF(SUMPRODUCT(--ISNUMBER(SEARCH('Dropdown Selections'!D$22:D$25,C32)))&gt;0,'Dropdown Selections'!A$9,IF(C32="331900 - Federal Grant - Other","OTHER",IF(C32="Total","TOTAL OF ALL CATEGORIES",""))))))))))</f>
        <v>GENERAL GOVERNMENT</v>
      </c>
      <c r="H32" s="41">
        <v>-610</v>
      </c>
      <c r="I32" s="14"/>
      <c r="J32" s="14"/>
      <c r="K32" s="14"/>
      <c r="L32" s="14"/>
      <c r="M32" s="14"/>
      <c r="N32" s="14"/>
      <c r="O32" s="14"/>
      <c r="P32" s="14"/>
      <c r="Q32" s="80"/>
      <c r="R32" s="79"/>
      <c r="S32" s="91">
        <v>-610</v>
      </c>
      <c r="T32" s="79"/>
    </row>
    <row r="33" spans="2:20" x14ac:dyDescent="0.2">
      <c r="B33" s="15"/>
      <c r="C33" s="77" t="s">
        <v>14</v>
      </c>
      <c r="D33" s="78"/>
      <c r="E33" s="78"/>
      <c r="F33" s="79"/>
      <c r="G33" s="8" t="str">
        <f>IF(SUMPRODUCT(--ISNUMBER(SEARCH('Dropdown Selections'!C$2,C33)))&gt;0,'Dropdown Selections'!A$2,IF(SUMPRODUCT(--ISNUMBER(SEARCH('Dropdown Selections'!C$3,C33)))&gt;0,'Dropdown Selections'!A$3,IF(SUMPRODUCT(--ISNUMBER(SEARCH('Dropdown Selections'!D$4:D$9,C33)))&gt;0,'Dropdown Selections'!A$4,IF(SUMPRODUCT(--ISNUMBER(SEARCH('Dropdown Selections'!D$11:D$13,C33)))&gt;0,'Dropdown Selections'!A$5,IF(SUMPRODUCT(--ISNUMBER(SEARCH('Dropdown Selections'!C$15,C33)))&gt;0,'Dropdown Selections'!A$6,IF(SUMPRODUCT(--ISNUMBER(SEARCH('Dropdown Selections'!D$16:D$19,C33)))&gt;0,'Dropdown Selections'!A$7,IF(SUMPRODUCT(--ISNUMBER(SEARCH('Dropdown Selections'!C$21,C33)))&gt;0,'Dropdown Selections'!A$8,IF(SUMPRODUCT(--ISNUMBER(SEARCH('Dropdown Selections'!D$22:D$25,C33)))&gt;0,'Dropdown Selections'!A$9,IF(C33="331900 - Federal Grant - Other","OTHER",IF(C33="Total","TOTAL OF ALL CATEGORIES",""))))))))))</f>
        <v>PUBLIC SAFETY</v>
      </c>
      <c r="H33" s="42">
        <v>2253863</v>
      </c>
      <c r="I33" s="42">
        <v>12468201</v>
      </c>
      <c r="J33" s="14"/>
      <c r="K33" s="14"/>
      <c r="L33" s="14"/>
      <c r="M33" s="14"/>
      <c r="N33" s="14"/>
      <c r="O33" s="14"/>
      <c r="P33" s="14"/>
      <c r="Q33" s="80"/>
      <c r="R33" s="79"/>
      <c r="S33" s="81">
        <v>14722064</v>
      </c>
      <c r="T33" s="79"/>
    </row>
    <row r="34" spans="2:20" x14ac:dyDescent="0.2">
      <c r="B34" s="15"/>
      <c r="C34" s="77" t="s">
        <v>15</v>
      </c>
      <c r="D34" s="78"/>
      <c r="E34" s="78"/>
      <c r="F34" s="79"/>
      <c r="G34" s="8" t="str">
        <f>IF(SUMPRODUCT(--ISNUMBER(SEARCH('Dropdown Selections'!C$2,C34)))&gt;0,'Dropdown Selections'!A$2,IF(SUMPRODUCT(--ISNUMBER(SEARCH('Dropdown Selections'!C$3,C34)))&gt;0,'Dropdown Selections'!A$3,IF(SUMPRODUCT(--ISNUMBER(SEARCH('Dropdown Selections'!D$4:D$9,C34)))&gt;0,'Dropdown Selections'!A$4,IF(SUMPRODUCT(--ISNUMBER(SEARCH('Dropdown Selections'!D$11:D$13,C34)))&gt;0,'Dropdown Selections'!A$5,IF(SUMPRODUCT(--ISNUMBER(SEARCH('Dropdown Selections'!C$15,C34)))&gt;0,'Dropdown Selections'!A$6,IF(SUMPRODUCT(--ISNUMBER(SEARCH('Dropdown Selections'!D$16:D$19,C34)))&gt;0,'Dropdown Selections'!A$7,IF(SUMPRODUCT(--ISNUMBER(SEARCH('Dropdown Selections'!C$21,C34)))&gt;0,'Dropdown Selections'!A$8,IF(SUMPRODUCT(--ISNUMBER(SEARCH('Dropdown Selections'!D$22:D$25,C34)))&gt;0,'Dropdown Selections'!A$9,IF(C34="331900 - Federal Grant - Other","OTHER",IF(C34="Total","TOTAL OF ALL CATEGORIES",""))))))))))</f>
        <v>PHYSICAL ENVIRONMENT</v>
      </c>
      <c r="H34" s="42">
        <v>510876</v>
      </c>
      <c r="I34" s="14"/>
      <c r="J34" s="14"/>
      <c r="K34" s="14"/>
      <c r="L34" s="14"/>
      <c r="M34" s="14"/>
      <c r="N34" s="14"/>
      <c r="O34" s="14"/>
      <c r="P34" s="14"/>
      <c r="Q34" s="80"/>
      <c r="R34" s="79"/>
      <c r="S34" s="81">
        <v>510876</v>
      </c>
      <c r="T34" s="79"/>
    </row>
    <row r="35" spans="2:20" x14ac:dyDescent="0.2">
      <c r="B35" s="15"/>
      <c r="C35" s="77" t="s">
        <v>16</v>
      </c>
      <c r="D35" s="78"/>
      <c r="E35" s="78"/>
      <c r="F35" s="79"/>
      <c r="G35" s="8" t="str">
        <f>IF(SUMPRODUCT(--ISNUMBER(SEARCH('Dropdown Selections'!C$2,C35)))&gt;0,'Dropdown Selections'!A$2,IF(SUMPRODUCT(--ISNUMBER(SEARCH('Dropdown Selections'!C$3,C35)))&gt;0,'Dropdown Selections'!A$3,IF(SUMPRODUCT(--ISNUMBER(SEARCH('Dropdown Selections'!D$4:D$9,C35)))&gt;0,'Dropdown Selections'!A$4,IF(SUMPRODUCT(--ISNUMBER(SEARCH('Dropdown Selections'!D$11:D$13,C35)))&gt;0,'Dropdown Selections'!A$5,IF(SUMPRODUCT(--ISNUMBER(SEARCH('Dropdown Selections'!C$15,C35)))&gt;0,'Dropdown Selections'!A$6,IF(SUMPRODUCT(--ISNUMBER(SEARCH('Dropdown Selections'!D$16:D$19,C35)))&gt;0,'Dropdown Selections'!A$7,IF(SUMPRODUCT(--ISNUMBER(SEARCH('Dropdown Selections'!C$21,C35)))&gt;0,'Dropdown Selections'!A$8,IF(SUMPRODUCT(--ISNUMBER(SEARCH('Dropdown Selections'!D$22:D$25,C35)))&gt;0,'Dropdown Selections'!A$9,IF(C35="331900 - Federal Grant - Other","OTHER",IF(C35="Total","TOTAL OF ALL CATEGORIES",""))))))))))</f>
        <v>TRANSPORTATION</v>
      </c>
      <c r="H35" s="14"/>
      <c r="I35" s="14"/>
      <c r="J35" s="14"/>
      <c r="K35" s="42">
        <v>963151</v>
      </c>
      <c r="L35" s="14"/>
      <c r="M35" s="14"/>
      <c r="N35" s="14"/>
      <c r="O35" s="14"/>
      <c r="P35" s="14"/>
      <c r="Q35" s="80"/>
      <c r="R35" s="79"/>
      <c r="S35" s="81">
        <v>963151</v>
      </c>
      <c r="T35" s="79"/>
    </row>
    <row r="36" spans="2:20" x14ac:dyDescent="0.2">
      <c r="B36" s="15"/>
      <c r="C36" s="77" t="s">
        <v>17</v>
      </c>
      <c r="D36" s="78"/>
      <c r="E36" s="78"/>
      <c r="F36" s="79"/>
      <c r="G36" s="8" t="str">
        <f>IF(SUMPRODUCT(--ISNUMBER(SEARCH('Dropdown Selections'!C$2,C36)))&gt;0,'Dropdown Selections'!A$2,IF(SUMPRODUCT(--ISNUMBER(SEARCH('Dropdown Selections'!C$3,C36)))&gt;0,'Dropdown Selections'!A$3,IF(SUMPRODUCT(--ISNUMBER(SEARCH('Dropdown Selections'!D$4:D$9,C36)))&gt;0,'Dropdown Selections'!A$4,IF(SUMPRODUCT(--ISNUMBER(SEARCH('Dropdown Selections'!D$11:D$13,C36)))&gt;0,'Dropdown Selections'!A$5,IF(SUMPRODUCT(--ISNUMBER(SEARCH('Dropdown Selections'!C$15,C36)))&gt;0,'Dropdown Selections'!A$6,IF(SUMPRODUCT(--ISNUMBER(SEARCH('Dropdown Selections'!D$16:D$19,C36)))&gt;0,'Dropdown Selections'!A$7,IF(SUMPRODUCT(--ISNUMBER(SEARCH('Dropdown Selections'!C$21,C36)))&gt;0,'Dropdown Selections'!A$8,IF(SUMPRODUCT(--ISNUMBER(SEARCH('Dropdown Selections'!D$22:D$25,C36)))&gt;0,'Dropdown Selections'!A$9,IF(C36="331900 - Federal Grant - Other","OTHER",IF(C36="Total","TOTAL OF ALL CATEGORIES",""))))))))))</f>
        <v>ECONOMIC ENVIRONMENT</v>
      </c>
      <c r="H36" s="42">
        <v>143926</v>
      </c>
      <c r="I36" s="42">
        <v>3472721</v>
      </c>
      <c r="J36" s="14"/>
      <c r="K36" s="14"/>
      <c r="L36" s="14"/>
      <c r="M36" s="14"/>
      <c r="N36" s="14"/>
      <c r="O36" s="14"/>
      <c r="P36" s="14"/>
      <c r="Q36" s="81">
        <v>7654648</v>
      </c>
      <c r="R36" s="79"/>
      <c r="S36" s="81">
        <v>11271295</v>
      </c>
      <c r="T36" s="79"/>
    </row>
    <row r="37" spans="2:20" x14ac:dyDescent="0.2">
      <c r="B37" s="15"/>
      <c r="C37" s="77" t="s">
        <v>32</v>
      </c>
      <c r="D37" s="78"/>
      <c r="E37" s="78"/>
      <c r="F37" s="79"/>
      <c r="G37" s="8" t="str">
        <f>IF(SUMPRODUCT(--ISNUMBER(SEARCH('Dropdown Selections'!C$2,C37)))&gt;0,'Dropdown Selections'!A$2,IF(SUMPRODUCT(--ISNUMBER(SEARCH('Dropdown Selections'!C$3,C37)))&gt;0,'Dropdown Selections'!A$3,IF(SUMPRODUCT(--ISNUMBER(SEARCH('Dropdown Selections'!D$4:D$9,C37)))&gt;0,'Dropdown Selections'!A$4,IF(SUMPRODUCT(--ISNUMBER(SEARCH('Dropdown Selections'!D$11:D$13,C37)))&gt;0,'Dropdown Selections'!A$5,IF(SUMPRODUCT(--ISNUMBER(SEARCH('Dropdown Selections'!C$15,C37)))&gt;0,'Dropdown Selections'!A$6,IF(SUMPRODUCT(--ISNUMBER(SEARCH('Dropdown Selections'!D$16:D$19,C37)))&gt;0,'Dropdown Selections'!A$7,IF(SUMPRODUCT(--ISNUMBER(SEARCH('Dropdown Selections'!C$21,C37)))&gt;0,'Dropdown Selections'!A$8,IF(SUMPRODUCT(--ISNUMBER(SEARCH('Dropdown Selections'!D$22:D$25,C37)))&gt;0,'Dropdown Selections'!A$9,IF(C37="331900 - Federal Grant - Other","OTHER",IF(C37="Total","TOTAL OF ALL CATEGORIES",""))))))))))</f>
        <v>HEALTH &amp; HUMAN SERVICES</v>
      </c>
      <c r="H37" s="42">
        <v>1155354</v>
      </c>
      <c r="I37" s="14"/>
      <c r="J37" s="14"/>
      <c r="K37" s="14"/>
      <c r="L37" s="14"/>
      <c r="M37" s="14"/>
      <c r="N37" s="14"/>
      <c r="O37" s="14"/>
      <c r="P37" s="14"/>
      <c r="Q37" s="80"/>
      <c r="R37" s="79"/>
      <c r="S37" s="81">
        <v>1155354</v>
      </c>
      <c r="T37" s="79"/>
    </row>
    <row r="38" spans="2:20" x14ac:dyDescent="0.2">
      <c r="B38" s="15"/>
      <c r="C38" s="77" t="s">
        <v>24</v>
      </c>
      <c r="D38" s="78"/>
      <c r="E38" s="78"/>
      <c r="F38" s="79"/>
      <c r="G38" s="8" t="str">
        <f>IF(SUMPRODUCT(--ISNUMBER(SEARCH('Dropdown Selections'!C$2,C38)))&gt;0,'Dropdown Selections'!A$2,IF(SUMPRODUCT(--ISNUMBER(SEARCH('Dropdown Selections'!C$3,C38)))&gt;0,'Dropdown Selections'!A$3,IF(SUMPRODUCT(--ISNUMBER(SEARCH('Dropdown Selections'!D$4:D$9,C38)))&gt;0,'Dropdown Selections'!A$4,IF(SUMPRODUCT(--ISNUMBER(SEARCH('Dropdown Selections'!D$11:D$13,C38)))&gt;0,'Dropdown Selections'!A$5,IF(SUMPRODUCT(--ISNUMBER(SEARCH('Dropdown Selections'!C$15,C38)))&gt;0,'Dropdown Selections'!A$6,IF(SUMPRODUCT(--ISNUMBER(SEARCH('Dropdown Selections'!D$16:D$19,C38)))&gt;0,'Dropdown Selections'!A$7,IF(SUMPRODUCT(--ISNUMBER(SEARCH('Dropdown Selections'!C$21,C38)))&gt;0,'Dropdown Selections'!A$8,IF(SUMPRODUCT(--ISNUMBER(SEARCH('Dropdown Selections'!D$22:D$25,C38)))&gt;0,'Dropdown Selections'!A$9,IF(C38="331900 - Federal Grant - Other","OTHER",IF(C38="Total","TOTAL OF ALL CATEGORIES",""))))))))))</f>
        <v>HEALTH &amp; HUMAN SERVICES</v>
      </c>
      <c r="H38" s="14"/>
      <c r="I38" s="42">
        <v>856527</v>
      </c>
      <c r="J38" s="14"/>
      <c r="K38" s="14"/>
      <c r="L38" s="14"/>
      <c r="M38" s="14"/>
      <c r="N38" s="14"/>
      <c r="O38" s="14"/>
      <c r="P38" s="14"/>
      <c r="Q38" s="80"/>
      <c r="R38" s="79"/>
      <c r="S38" s="81">
        <v>856527</v>
      </c>
      <c r="T38" s="79"/>
    </row>
    <row r="39" spans="2:20" x14ac:dyDescent="0.2">
      <c r="B39" s="15"/>
      <c r="C39" s="77" t="s">
        <v>18</v>
      </c>
      <c r="D39" s="78"/>
      <c r="E39" s="78"/>
      <c r="F39" s="79"/>
      <c r="G39" s="8" t="str">
        <f>IF(SUMPRODUCT(--ISNUMBER(SEARCH('Dropdown Selections'!C$2,C39)))&gt;0,'Dropdown Selections'!A$2,IF(SUMPRODUCT(--ISNUMBER(SEARCH('Dropdown Selections'!C$3,C39)))&gt;0,'Dropdown Selections'!A$3,IF(SUMPRODUCT(--ISNUMBER(SEARCH('Dropdown Selections'!D$4:D$9,C39)))&gt;0,'Dropdown Selections'!A$4,IF(SUMPRODUCT(--ISNUMBER(SEARCH('Dropdown Selections'!D$11:D$13,C39)))&gt;0,'Dropdown Selections'!A$5,IF(SUMPRODUCT(--ISNUMBER(SEARCH('Dropdown Selections'!C$15,C39)))&gt;0,'Dropdown Selections'!A$6,IF(SUMPRODUCT(--ISNUMBER(SEARCH('Dropdown Selections'!D$16:D$19,C39)))&gt;0,'Dropdown Selections'!A$7,IF(SUMPRODUCT(--ISNUMBER(SEARCH('Dropdown Selections'!C$21,C39)))&gt;0,'Dropdown Selections'!A$8,IF(SUMPRODUCT(--ISNUMBER(SEARCH('Dropdown Selections'!D$22:D$25,C39)))&gt;0,'Dropdown Selections'!A$9,IF(C39="331900 - Federal Grant - Other","OTHER",IF(C39="Total","TOTAL OF ALL CATEGORIES",""))))))))))</f>
        <v>HEALTH &amp; HUMAN SERVICES</v>
      </c>
      <c r="H39" s="42">
        <v>757932</v>
      </c>
      <c r="I39" s="14"/>
      <c r="J39" s="14"/>
      <c r="K39" s="42">
        <v>1659324</v>
      </c>
      <c r="L39" s="14"/>
      <c r="M39" s="14"/>
      <c r="N39" s="14"/>
      <c r="O39" s="14"/>
      <c r="P39" s="14"/>
      <c r="Q39" s="80"/>
      <c r="R39" s="79"/>
      <c r="S39" s="81">
        <v>2417256</v>
      </c>
      <c r="T39" s="79"/>
    </row>
    <row r="40" spans="2:20" x14ac:dyDescent="0.2">
      <c r="B40" s="15"/>
      <c r="C40" s="77" t="s">
        <v>22</v>
      </c>
      <c r="D40" s="78"/>
      <c r="E40" s="78"/>
      <c r="F40" s="79"/>
      <c r="G40" s="8" t="str">
        <f>IF(SUMPRODUCT(--ISNUMBER(SEARCH('Dropdown Selections'!C$2,C40)))&gt;0,'Dropdown Selections'!A$2,IF(SUMPRODUCT(--ISNUMBER(SEARCH('Dropdown Selections'!C$3,C40)))&gt;0,'Dropdown Selections'!A$3,IF(SUMPRODUCT(--ISNUMBER(SEARCH('Dropdown Selections'!D$4:D$9,C40)))&gt;0,'Dropdown Selections'!A$4,IF(SUMPRODUCT(--ISNUMBER(SEARCH('Dropdown Selections'!D$11:D$13,C40)))&gt;0,'Dropdown Selections'!A$5,IF(SUMPRODUCT(--ISNUMBER(SEARCH('Dropdown Selections'!C$15,C40)))&gt;0,'Dropdown Selections'!A$6,IF(SUMPRODUCT(--ISNUMBER(SEARCH('Dropdown Selections'!D$16:D$19,C40)))&gt;0,'Dropdown Selections'!A$7,IF(SUMPRODUCT(--ISNUMBER(SEARCH('Dropdown Selections'!C$21,C40)))&gt;0,'Dropdown Selections'!A$8,IF(SUMPRODUCT(--ISNUMBER(SEARCH('Dropdown Selections'!D$22:D$25,C40)))&gt;0,'Dropdown Selections'!A$9,IF(C40="331900 - Federal Grant - Other","OTHER",IF(C40="Total","TOTAL OF ALL CATEGORIES",""))))))))))</f>
        <v>CULTURE/RECREATION</v>
      </c>
      <c r="H40" s="42">
        <v>21107</v>
      </c>
      <c r="I40" s="14"/>
      <c r="J40" s="14"/>
      <c r="K40" s="42">
        <v>259060</v>
      </c>
      <c r="L40" s="14"/>
      <c r="M40" s="14"/>
      <c r="N40" s="14"/>
      <c r="O40" s="14"/>
      <c r="P40" s="14"/>
      <c r="Q40" s="80"/>
      <c r="R40" s="79"/>
      <c r="S40" s="81">
        <v>280167</v>
      </c>
      <c r="T40" s="79"/>
    </row>
    <row r="41" spans="2:20" x14ac:dyDescent="0.2">
      <c r="B41" s="13"/>
      <c r="C41" s="70" t="s">
        <v>12</v>
      </c>
      <c r="D41" s="71"/>
      <c r="E41" s="84" t="s">
        <v>12</v>
      </c>
      <c r="F41" s="79"/>
      <c r="G41" s="8" t="str">
        <f>IF(SUMPRODUCT(--ISNUMBER(SEARCH('Dropdown Selections'!C$2,C41)))&gt;0,'Dropdown Selections'!A$2,IF(SUMPRODUCT(--ISNUMBER(SEARCH('Dropdown Selections'!C$3,C41)))&gt;0,'Dropdown Selections'!A$3,IF(SUMPRODUCT(--ISNUMBER(SEARCH('Dropdown Selections'!D$4:D$9,C41)))&gt;0,'Dropdown Selections'!A$4,IF(SUMPRODUCT(--ISNUMBER(SEARCH('Dropdown Selections'!D$11:D$13,C41)))&gt;0,'Dropdown Selections'!A$5,IF(SUMPRODUCT(--ISNUMBER(SEARCH('Dropdown Selections'!C$15,C41)))&gt;0,'Dropdown Selections'!A$6,IF(SUMPRODUCT(--ISNUMBER(SEARCH('Dropdown Selections'!D$16:D$19,C41)))&gt;0,'Dropdown Selections'!A$7,IF(SUMPRODUCT(--ISNUMBER(SEARCH('Dropdown Selections'!C$21,C41)))&gt;0,'Dropdown Selections'!A$8,IF(SUMPRODUCT(--ISNUMBER(SEARCH('Dropdown Selections'!D$22:D$25,C41)))&gt;0,'Dropdown Selections'!A$9,IF(C41="331900 - Federal Grant - Other","OTHER",IF(C41="Total","TOTAL OF ALL CATEGORIES",""))))))))))</f>
        <v>TOTAL OF ALL CATEGORIES</v>
      </c>
      <c r="H41" s="43">
        <v>4842448</v>
      </c>
      <c r="I41" s="43">
        <v>16797449</v>
      </c>
      <c r="J41" s="12"/>
      <c r="K41" s="43">
        <v>2881535</v>
      </c>
      <c r="L41" s="12"/>
      <c r="M41" s="12"/>
      <c r="N41" s="12"/>
      <c r="O41" s="12"/>
      <c r="P41" s="12"/>
      <c r="Q41" s="86">
        <v>7654648</v>
      </c>
      <c r="R41" s="79"/>
      <c r="S41" s="86">
        <v>32176080</v>
      </c>
      <c r="T41" s="79"/>
    </row>
    <row r="42" spans="2:20" x14ac:dyDescent="0.2">
      <c r="B42" s="89" t="s">
        <v>79</v>
      </c>
      <c r="C42" s="78"/>
      <c r="D42" s="78"/>
      <c r="E42" s="78"/>
      <c r="F42" s="78"/>
      <c r="G42" s="78"/>
      <c r="H42" s="78"/>
      <c r="I42" s="78"/>
      <c r="J42" s="79"/>
      <c r="K42" s="17"/>
      <c r="L42" s="17"/>
      <c r="M42" s="17"/>
      <c r="N42" s="17"/>
      <c r="O42" s="17"/>
      <c r="P42" s="17"/>
      <c r="Q42" s="90"/>
      <c r="R42" s="79"/>
      <c r="S42" s="90"/>
      <c r="T42" s="79"/>
    </row>
    <row r="43" spans="2:20" ht="18" x14ac:dyDescent="0.2">
      <c r="B43" s="87" t="s">
        <v>2</v>
      </c>
      <c r="C43" s="83"/>
      <c r="D43" s="83"/>
      <c r="E43" s="83"/>
      <c r="F43" s="83"/>
      <c r="H43" s="16" t="s">
        <v>3</v>
      </c>
      <c r="I43" s="9" t="s">
        <v>194</v>
      </c>
      <c r="J43" s="16" t="s">
        <v>4</v>
      </c>
      <c r="K43" s="16" t="s">
        <v>5</v>
      </c>
      <c r="L43" s="16" t="s">
        <v>6</v>
      </c>
      <c r="M43" s="16" t="s">
        <v>7</v>
      </c>
      <c r="N43" s="16" t="s">
        <v>8</v>
      </c>
      <c r="O43" s="16" t="s">
        <v>9</v>
      </c>
      <c r="P43" s="16" t="s">
        <v>10</v>
      </c>
      <c r="Q43" s="88" t="s">
        <v>11</v>
      </c>
      <c r="R43" s="79"/>
      <c r="S43" s="88" t="s">
        <v>198</v>
      </c>
      <c r="T43" s="79"/>
    </row>
    <row r="44" spans="2:20" x14ac:dyDescent="0.2">
      <c r="B44" s="15"/>
      <c r="C44" s="77" t="s">
        <v>13</v>
      </c>
      <c r="D44" s="78"/>
      <c r="E44" s="78"/>
      <c r="F44" s="79"/>
      <c r="G44" s="8" t="str">
        <f>IF(SUMPRODUCT(--ISNUMBER(SEARCH('Dropdown Selections'!C$2,C44)))&gt;0,'Dropdown Selections'!A$2,IF(SUMPRODUCT(--ISNUMBER(SEARCH('Dropdown Selections'!C$3,C44)))&gt;0,'Dropdown Selections'!A$3,IF(SUMPRODUCT(--ISNUMBER(SEARCH('Dropdown Selections'!D$4:D$9,C44)))&gt;0,'Dropdown Selections'!A$4,IF(SUMPRODUCT(--ISNUMBER(SEARCH('Dropdown Selections'!D$11:D$13,C44)))&gt;0,'Dropdown Selections'!A$5,IF(SUMPRODUCT(--ISNUMBER(SEARCH('Dropdown Selections'!C$15,C44)))&gt;0,'Dropdown Selections'!A$6,IF(SUMPRODUCT(--ISNUMBER(SEARCH('Dropdown Selections'!D$16:D$19,C44)))&gt;0,'Dropdown Selections'!A$7,IF(SUMPRODUCT(--ISNUMBER(SEARCH('Dropdown Selections'!C$21,C44)))&gt;0,'Dropdown Selections'!A$8,IF(SUMPRODUCT(--ISNUMBER(SEARCH('Dropdown Selections'!D$22:D$25,C44)))&gt;0,'Dropdown Selections'!A$9,IF(C44="331900 - Federal Grant - Other","OTHER",IF(C44="Total","TOTAL OF ALL CATEGORIES",""))))))))))</f>
        <v>GENERAL GOVERNMENT</v>
      </c>
      <c r="H44" s="14"/>
      <c r="I44" s="42">
        <v>1871050</v>
      </c>
      <c r="J44" s="14"/>
      <c r="K44" s="14"/>
      <c r="L44" s="14"/>
      <c r="M44" s="14"/>
      <c r="N44" s="14"/>
      <c r="O44" s="14"/>
      <c r="P44" s="14"/>
      <c r="Q44" s="80"/>
      <c r="R44" s="79"/>
      <c r="S44" s="81">
        <v>1871050</v>
      </c>
      <c r="T44" s="79"/>
    </row>
    <row r="45" spans="2:20" x14ac:dyDescent="0.2">
      <c r="B45" s="15"/>
      <c r="C45" s="77" t="s">
        <v>14</v>
      </c>
      <c r="D45" s="78"/>
      <c r="E45" s="78"/>
      <c r="F45" s="79"/>
      <c r="G45" s="8" t="str">
        <f>IF(SUMPRODUCT(--ISNUMBER(SEARCH('Dropdown Selections'!C$2,C45)))&gt;0,'Dropdown Selections'!A$2,IF(SUMPRODUCT(--ISNUMBER(SEARCH('Dropdown Selections'!C$3,C45)))&gt;0,'Dropdown Selections'!A$3,IF(SUMPRODUCT(--ISNUMBER(SEARCH('Dropdown Selections'!D$4:D$9,C45)))&gt;0,'Dropdown Selections'!A$4,IF(SUMPRODUCT(--ISNUMBER(SEARCH('Dropdown Selections'!D$11:D$13,C45)))&gt;0,'Dropdown Selections'!A$5,IF(SUMPRODUCT(--ISNUMBER(SEARCH('Dropdown Selections'!C$15,C45)))&gt;0,'Dropdown Selections'!A$6,IF(SUMPRODUCT(--ISNUMBER(SEARCH('Dropdown Selections'!D$16:D$19,C45)))&gt;0,'Dropdown Selections'!A$7,IF(SUMPRODUCT(--ISNUMBER(SEARCH('Dropdown Selections'!C$21,C45)))&gt;0,'Dropdown Selections'!A$8,IF(SUMPRODUCT(--ISNUMBER(SEARCH('Dropdown Selections'!D$22:D$25,C45)))&gt;0,'Dropdown Selections'!A$9,IF(C45="331900 - Federal Grant - Other","OTHER",IF(C45="Total","TOTAL OF ALL CATEGORIES",""))))))))))</f>
        <v>PUBLIC SAFETY</v>
      </c>
      <c r="H45" s="14"/>
      <c r="I45" s="42">
        <v>528203</v>
      </c>
      <c r="J45" s="14"/>
      <c r="K45" s="14"/>
      <c r="L45" s="14"/>
      <c r="M45" s="14"/>
      <c r="N45" s="14"/>
      <c r="O45" s="14"/>
      <c r="P45" s="14"/>
      <c r="Q45" s="80"/>
      <c r="R45" s="79"/>
      <c r="S45" s="81">
        <v>528203</v>
      </c>
      <c r="T45" s="79"/>
    </row>
    <row r="46" spans="2:20" x14ac:dyDescent="0.2">
      <c r="B46" s="15"/>
      <c r="C46" s="77" t="s">
        <v>28</v>
      </c>
      <c r="D46" s="78"/>
      <c r="E46" s="78"/>
      <c r="F46" s="79"/>
      <c r="G46" s="8" t="str">
        <f>IF(SUMPRODUCT(--ISNUMBER(SEARCH('Dropdown Selections'!C$2,C46)))&gt;0,'Dropdown Selections'!A$2,IF(SUMPRODUCT(--ISNUMBER(SEARCH('Dropdown Selections'!C$3,C46)))&gt;0,'Dropdown Selections'!A$3,IF(SUMPRODUCT(--ISNUMBER(SEARCH('Dropdown Selections'!D$4:D$9,C46)))&gt;0,'Dropdown Selections'!A$4,IF(SUMPRODUCT(--ISNUMBER(SEARCH('Dropdown Selections'!D$11:D$13,C46)))&gt;0,'Dropdown Selections'!A$5,IF(SUMPRODUCT(--ISNUMBER(SEARCH('Dropdown Selections'!C$15,C46)))&gt;0,'Dropdown Selections'!A$6,IF(SUMPRODUCT(--ISNUMBER(SEARCH('Dropdown Selections'!D$16:D$19,C46)))&gt;0,'Dropdown Selections'!A$7,IF(SUMPRODUCT(--ISNUMBER(SEARCH('Dropdown Selections'!C$21,C46)))&gt;0,'Dropdown Selections'!A$8,IF(SUMPRODUCT(--ISNUMBER(SEARCH('Dropdown Selections'!D$22:D$25,C46)))&gt;0,'Dropdown Selections'!A$9,IF(C46="331900 - Federal Grant - Other","OTHER",IF(C46="Total","TOTAL OF ALL CATEGORIES",""))))))))))</f>
        <v>TRANSPORTATION</v>
      </c>
      <c r="H46" s="14"/>
      <c r="I46" s="42">
        <v>1621018</v>
      </c>
      <c r="J46" s="14"/>
      <c r="K46" s="14"/>
      <c r="L46" s="14"/>
      <c r="M46" s="14"/>
      <c r="N46" s="14"/>
      <c r="O46" s="14"/>
      <c r="P46" s="14"/>
      <c r="Q46" s="80"/>
      <c r="R46" s="79"/>
      <c r="S46" s="81">
        <v>1621018</v>
      </c>
      <c r="T46" s="79"/>
    </row>
    <row r="47" spans="2:20" x14ac:dyDescent="0.2">
      <c r="B47" s="15"/>
      <c r="C47" s="77" t="s">
        <v>16</v>
      </c>
      <c r="D47" s="78"/>
      <c r="E47" s="78"/>
      <c r="F47" s="79"/>
      <c r="G47" s="8" t="str">
        <f>IF(SUMPRODUCT(--ISNUMBER(SEARCH('Dropdown Selections'!C$2,C47)))&gt;0,'Dropdown Selections'!A$2,IF(SUMPRODUCT(--ISNUMBER(SEARCH('Dropdown Selections'!C$3,C47)))&gt;0,'Dropdown Selections'!A$3,IF(SUMPRODUCT(--ISNUMBER(SEARCH('Dropdown Selections'!D$4:D$9,C47)))&gt;0,'Dropdown Selections'!A$4,IF(SUMPRODUCT(--ISNUMBER(SEARCH('Dropdown Selections'!D$11:D$13,C47)))&gt;0,'Dropdown Selections'!A$5,IF(SUMPRODUCT(--ISNUMBER(SEARCH('Dropdown Selections'!C$15,C47)))&gt;0,'Dropdown Selections'!A$6,IF(SUMPRODUCT(--ISNUMBER(SEARCH('Dropdown Selections'!D$16:D$19,C47)))&gt;0,'Dropdown Selections'!A$7,IF(SUMPRODUCT(--ISNUMBER(SEARCH('Dropdown Selections'!C$21,C47)))&gt;0,'Dropdown Selections'!A$8,IF(SUMPRODUCT(--ISNUMBER(SEARCH('Dropdown Selections'!D$22:D$25,C47)))&gt;0,'Dropdown Selections'!A$9,IF(C47="331900 - Federal Grant - Other","OTHER",IF(C47="Total","TOTAL OF ALL CATEGORIES",""))))))))))</f>
        <v>TRANSPORTATION</v>
      </c>
      <c r="H47" s="14"/>
      <c r="I47" s="42">
        <v>699989</v>
      </c>
      <c r="J47" s="14"/>
      <c r="K47" s="14"/>
      <c r="L47" s="14"/>
      <c r="M47" s="14"/>
      <c r="N47" s="14"/>
      <c r="O47" s="14"/>
      <c r="P47" s="14"/>
      <c r="Q47" s="80"/>
      <c r="R47" s="79"/>
      <c r="S47" s="81">
        <v>699989</v>
      </c>
      <c r="T47" s="79"/>
    </row>
    <row r="48" spans="2:20" x14ac:dyDescent="0.2">
      <c r="B48" s="15"/>
      <c r="C48" s="77" t="s">
        <v>17</v>
      </c>
      <c r="D48" s="78"/>
      <c r="E48" s="78"/>
      <c r="F48" s="79"/>
      <c r="G48" s="8" t="str">
        <f>IF(SUMPRODUCT(--ISNUMBER(SEARCH('Dropdown Selections'!C$2,C48)))&gt;0,'Dropdown Selections'!A$2,IF(SUMPRODUCT(--ISNUMBER(SEARCH('Dropdown Selections'!C$3,C48)))&gt;0,'Dropdown Selections'!A$3,IF(SUMPRODUCT(--ISNUMBER(SEARCH('Dropdown Selections'!D$4:D$9,C48)))&gt;0,'Dropdown Selections'!A$4,IF(SUMPRODUCT(--ISNUMBER(SEARCH('Dropdown Selections'!D$11:D$13,C48)))&gt;0,'Dropdown Selections'!A$5,IF(SUMPRODUCT(--ISNUMBER(SEARCH('Dropdown Selections'!C$15,C48)))&gt;0,'Dropdown Selections'!A$6,IF(SUMPRODUCT(--ISNUMBER(SEARCH('Dropdown Selections'!D$16:D$19,C48)))&gt;0,'Dropdown Selections'!A$7,IF(SUMPRODUCT(--ISNUMBER(SEARCH('Dropdown Selections'!C$21,C48)))&gt;0,'Dropdown Selections'!A$8,IF(SUMPRODUCT(--ISNUMBER(SEARCH('Dropdown Selections'!D$22:D$25,C48)))&gt;0,'Dropdown Selections'!A$9,IF(C48="331900 - Federal Grant - Other","OTHER",IF(C48="Total","TOTAL OF ALL CATEGORIES",""))))))))))</f>
        <v>ECONOMIC ENVIRONMENT</v>
      </c>
      <c r="H48" s="41">
        <v>750</v>
      </c>
      <c r="I48" s="42">
        <v>3195441</v>
      </c>
      <c r="J48" s="14"/>
      <c r="K48" s="14"/>
      <c r="L48" s="14"/>
      <c r="M48" s="14"/>
      <c r="N48" s="14"/>
      <c r="O48" s="14"/>
      <c r="P48" s="14"/>
      <c r="Q48" s="80"/>
      <c r="R48" s="79"/>
      <c r="S48" s="81">
        <v>3196191</v>
      </c>
      <c r="T48" s="79"/>
    </row>
    <row r="49" spans="2:20" x14ac:dyDescent="0.2">
      <c r="B49" s="15"/>
      <c r="C49" s="77" t="s">
        <v>24</v>
      </c>
      <c r="D49" s="78"/>
      <c r="E49" s="78"/>
      <c r="F49" s="79"/>
      <c r="G49" s="8" t="str">
        <f>IF(SUMPRODUCT(--ISNUMBER(SEARCH('Dropdown Selections'!C$2,C49)))&gt;0,'Dropdown Selections'!A$2,IF(SUMPRODUCT(--ISNUMBER(SEARCH('Dropdown Selections'!C$3,C49)))&gt;0,'Dropdown Selections'!A$3,IF(SUMPRODUCT(--ISNUMBER(SEARCH('Dropdown Selections'!D$4:D$9,C49)))&gt;0,'Dropdown Selections'!A$4,IF(SUMPRODUCT(--ISNUMBER(SEARCH('Dropdown Selections'!D$11:D$13,C49)))&gt;0,'Dropdown Selections'!A$5,IF(SUMPRODUCT(--ISNUMBER(SEARCH('Dropdown Selections'!C$15,C49)))&gt;0,'Dropdown Selections'!A$6,IF(SUMPRODUCT(--ISNUMBER(SEARCH('Dropdown Selections'!D$16:D$19,C49)))&gt;0,'Dropdown Selections'!A$7,IF(SUMPRODUCT(--ISNUMBER(SEARCH('Dropdown Selections'!C$21,C49)))&gt;0,'Dropdown Selections'!A$8,IF(SUMPRODUCT(--ISNUMBER(SEARCH('Dropdown Selections'!D$22:D$25,C49)))&gt;0,'Dropdown Selections'!A$9,IF(C49="331900 - Federal Grant - Other","OTHER",IF(C49="Total","TOTAL OF ALL CATEGORIES",""))))))))))</f>
        <v>HEALTH &amp; HUMAN SERVICES</v>
      </c>
      <c r="H49" s="42">
        <v>414351</v>
      </c>
      <c r="I49" s="14"/>
      <c r="J49" s="14"/>
      <c r="K49" s="14"/>
      <c r="L49" s="14"/>
      <c r="M49" s="14"/>
      <c r="N49" s="14"/>
      <c r="O49" s="14"/>
      <c r="P49" s="14"/>
      <c r="Q49" s="80"/>
      <c r="R49" s="79"/>
      <c r="S49" s="81">
        <v>414351</v>
      </c>
      <c r="T49" s="79"/>
    </row>
    <row r="50" spans="2:20" x14ac:dyDescent="0.2">
      <c r="B50" s="15"/>
      <c r="C50" s="77" t="s">
        <v>18</v>
      </c>
      <c r="D50" s="78"/>
      <c r="E50" s="78"/>
      <c r="F50" s="79"/>
      <c r="G50" s="8" t="str">
        <f>IF(SUMPRODUCT(--ISNUMBER(SEARCH('Dropdown Selections'!C$2,C50)))&gt;0,'Dropdown Selections'!A$2,IF(SUMPRODUCT(--ISNUMBER(SEARCH('Dropdown Selections'!C$3,C50)))&gt;0,'Dropdown Selections'!A$3,IF(SUMPRODUCT(--ISNUMBER(SEARCH('Dropdown Selections'!D$4:D$9,C50)))&gt;0,'Dropdown Selections'!A$4,IF(SUMPRODUCT(--ISNUMBER(SEARCH('Dropdown Selections'!D$11:D$13,C50)))&gt;0,'Dropdown Selections'!A$5,IF(SUMPRODUCT(--ISNUMBER(SEARCH('Dropdown Selections'!C$15,C50)))&gt;0,'Dropdown Selections'!A$6,IF(SUMPRODUCT(--ISNUMBER(SEARCH('Dropdown Selections'!D$16:D$19,C50)))&gt;0,'Dropdown Selections'!A$7,IF(SUMPRODUCT(--ISNUMBER(SEARCH('Dropdown Selections'!C$21,C50)))&gt;0,'Dropdown Selections'!A$8,IF(SUMPRODUCT(--ISNUMBER(SEARCH('Dropdown Selections'!D$22:D$25,C50)))&gt;0,'Dropdown Selections'!A$9,IF(C50="331900 - Federal Grant - Other","OTHER",IF(C50="Total","TOTAL OF ALL CATEGORIES",""))))))))))</f>
        <v>HEALTH &amp; HUMAN SERVICES</v>
      </c>
      <c r="H50" s="42">
        <v>46873</v>
      </c>
      <c r="I50" s="42">
        <v>2138021</v>
      </c>
      <c r="J50" s="14"/>
      <c r="K50" s="14"/>
      <c r="L50" s="14"/>
      <c r="M50" s="14"/>
      <c r="N50" s="14"/>
      <c r="O50" s="14"/>
      <c r="P50" s="14"/>
      <c r="Q50" s="80"/>
      <c r="R50" s="79"/>
      <c r="S50" s="81">
        <v>2184894</v>
      </c>
      <c r="T50" s="79"/>
    </row>
    <row r="51" spans="2:20" x14ac:dyDescent="0.2">
      <c r="B51" s="13"/>
      <c r="C51" s="70" t="s">
        <v>12</v>
      </c>
      <c r="D51" s="71"/>
      <c r="E51" s="84" t="s">
        <v>12</v>
      </c>
      <c r="F51" s="79"/>
      <c r="G51" s="8" t="str">
        <f>IF(SUMPRODUCT(--ISNUMBER(SEARCH('Dropdown Selections'!C$2,C51)))&gt;0,'Dropdown Selections'!A$2,IF(SUMPRODUCT(--ISNUMBER(SEARCH('Dropdown Selections'!C$3,C51)))&gt;0,'Dropdown Selections'!A$3,IF(SUMPRODUCT(--ISNUMBER(SEARCH('Dropdown Selections'!D$4:D$9,C51)))&gt;0,'Dropdown Selections'!A$4,IF(SUMPRODUCT(--ISNUMBER(SEARCH('Dropdown Selections'!D$11:D$13,C51)))&gt;0,'Dropdown Selections'!A$5,IF(SUMPRODUCT(--ISNUMBER(SEARCH('Dropdown Selections'!C$15,C51)))&gt;0,'Dropdown Selections'!A$6,IF(SUMPRODUCT(--ISNUMBER(SEARCH('Dropdown Selections'!D$16:D$19,C51)))&gt;0,'Dropdown Selections'!A$7,IF(SUMPRODUCT(--ISNUMBER(SEARCH('Dropdown Selections'!C$21,C51)))&gt;0,'Dropdown Selections'!A$8,IF(SUMPRODUCT(--ISNUMBER(SEARCH('Dropdown Selections'!D$22:D$25,C51)))&gt;0,'Dropdown Selections'!A$9,IF(C51="331900 - Federal Grant - Other","OTHER",IF(C51="Total","TOTAL OF ALL CATEGORIES",""))))))))))</f>
        <v>TOTAL OF ALL CATEGORIES</v>
      </c>
      <c r="H51" s="43">
        <v>461974</v>
      </c>
      <c r="I51" s="43">
        <v>10053722</v>
      </c>
      <c r="J51" s="12"/>
      <c r="K51" s="12"/>
      <c r="L51" s="12"/>
      <c r="M51" s="12"/>
      <c r="N51" s="12"/>
      <c r="O51" s="12"/>
      <c r="P51" s="12"/>
      <c r="Q51" s="85"/>
      <c r="R51" s="79"/>
      <c r="S51" s="86">
        <v>10515696</v>
      </c>
      <c r="T51" s="79"/>
    </row>
    <row r="52" spans="2:20" x14ac:dyDescent="0.2">
      <c r="B52" s="89" t="s">
        <v>78</v>
      </c>
      <c r="C52" s="78"/>
      <c r="D52" s="78"/>
      <c r="E52" s="78"/>
      <c r="F52" s="78"/>
      <c r="G52" s="78"/>
      <c r="H52" s="78"/>
      <c r="I52" s="78"/>
      <c r="J52" s="79"/>
      <c r="K52" s="17"/>
      <c r="L52" s="17"/>
      <c r="M52" s="17"/>
      <c r="N52" s="17"/>
      <c r="O52" s="17"/>
      <c r="P52" s="17"/>
      <c r="Q52" s="90"/>
      <c r="R52" s="79"/>
      <c r="S52" s="90"/>
      <c r="T52" s="79"/>
    </row>
    <row r="53" spans="2:20" ht="18" x14ac:dyDescent="0.2">
      <c r="B53" s="87" t="s">
        <v>2</v>
      </c>
      <c r="C53" s="83"/>
      <c r="D53" s="83"/>
      <c r="E53" s="83"/>
      <c r="F53" s="83"/>
      <c r="H53" s="16" t="s">
        <v>3</v>
      </c>
      <c r="I53" s="9" t="s">
        <v>194</v>
      </c>
      <c r="J53" s="16" t="s">
        <v>4</v>
      </c>
      <c r="K53" s="16" t="s">
        <v>5</v>
      </c>
      <c r="L53" s="16" t="s">
        <v>6</v>
      </c>
      <c r="M53" s="16" t="s">
        <v>7</v>
      </c>
      <c r="N53" s="16" t="s">
        <v>8</v>
      </c>
      <c r="O53" s="16" t="s">
        <v>9</v>
      </c>
      <c r="P53" s="16" t="s">
        <v>10</v>
      </c>
      <c r="Q53" s="88" t="s">
        <v>11</v>
      </c>
      <c r="R53" s="79"/>
      <c r="S53" s="88" t="s">
        <v>198</v>
      </c>
      <c r="T53" s="79"/>
    </row>
    <row r="54" spans="2:20" x14ac:dyDescent="0.2">
      <c r="B54" s="15"/>
      <c r="C54" s="77" t="s">
        <v>13</v>
      </c>
      <c r="D54" s="78"/>
      <c r="E54" s="78"/>
      <c r="F54" s="79"/>
      <c r="G54" s="8" t="str">
        <f>IF(SUMPRODUCT(--ISNUMBER(SEARCH('Dropdown Selections'!C$2,C54)))&gt;0,'Dropdown Selections'!A$2,IF(SUMPRODUCT(--ISNUMBER(SEARCH('Dropdown Selections'!C$3,C54)))&gt;0,'Dropdown Selections'!A$3,IF(SUMPRODUCT(--ISNUMBER(SEARCH('Dropdown Selections'!D$4:D$9,C54)))&gt;0,'Dropdown Selections'!A$4,IF(SUMPRODUCT(--ISNUMBER(SEARCH('Dropdown Selections'!D$11:D$13,C54)))&gt;0,'Dropdown Selections'!A$5,IF(SUMPRODUCT(--ISNUMBER(SEARCH('Dropdown Selections'!C$15,C54)))&gt;0,'Dropdown Selections'!A$6,IF(SUMPRODUCT(--ISNUMBER(SEARCH('Dropdown Selections'!D$16:D$19,C54)))&gt;0,'Dropdown Selections'!A$7,IF(SUMPRODUCT(--ISNUMBER(SEARCH('Dropdown Selections'!C$21,C54)))&gt;0,'Dropdown Selections'!A$8,IF(SUMPRODUCT(--ISNUMBER(SEARCH('Dropdown Selections'!D$22:D$25,C54)))&gt;0,'Dropdown Selections'!A$9,IF(C54="331900 - Federal Grant - Other","OTHER",IF(C54="Total","TOTAL OF ALL CATEGORIES",""))))))))))</f>
        <v>GENERAL GOVERNMENT</v>
      </c>
      <c r="H54" s="42">
        <v>140508</v>
      </c>
      <c r="I54" s="42">
        <v>36034</v>
      </c>
      <c r="J54" s="14"/>
      <c r="K54" s="14"/>
      <c r="L54" s="14"/>
      <c r="M54" s="14"/>
      <c r="N54" s="14"/>
      <c r="O54" s="14"/>
      <c r="P54" s="14"/>
      <c r="Q54" s="80"/>
      <c r="R54" s="79"/>
      <c r="S54" s="81">
        <v>176542</v>
      </c>
      <c r="T54" s="79"/>
    </row>
    <row r="55" spans="2:20" x14ac:dyDescent="0.2">
      <c r="B55" s="15"/>
      <c r="C55" s="77" t="s">
        <v>14</v>
      </c>
      <c r="D55" s="78"/>
      <c r="E55" s="78"/>
      <c r="F55" s="79"/>
      <c r="G55" s="8" t="str">
        <f>IF(SUMPRODUCT(--ISNUMBER(SEARCH('Dropdown Selections'!C$2,C55)))&gt;0,'Dropdown Selections'!A$2,IF(SUMPRODUCT(--ISNUMBER(SEARCH('Dropdown Selections'!C$3,C55)))&gt;0,'Dropdown Selections'!A$3,IF(SUMPRODUCT(--ISNUMBER(SEARCH('Dropdown Selections'!D$4:D$9,C55)))&gt;0,'Dropdown Selections'!A$4,IF(SUMPRODUCT(--ISNUMBER(SEARCH('Dropdown Selections'!D$11:D$13,C55)))&gt;0,'Dropdown Selections'!A$5,IF(SUMPRODUCT(--ISNUMBER(SEARCH('Dropdown Selections'!C$15,C55)))&gt;0,'Dropdown Selections'!A$6,IF(SUMPRODUCT(--ISNUMBER(SEARCH('Dropdown Selections'!D$16:D$19,C55)))&gt;0,'Dropdown Selections'!A$7,IF(SUMPRODUCT(--ISNUMBER(SEARCH('Dropdown Selections'!C$21,C55)))&gt;0,'Dropdown Selections'!A$8,IF(SUMPRODUCT(--ISNUMBER(SEARCH('Dropdown Selections'!D$22:D$25,C55)))&gt;0,'Dropdown Selections'!A$9,IF(C55="331900 - Federal Grant - Other","OTHER",IF(C55="Total","TOTAL OF ALL CATEGORIES",""))))))))))</f>
        <v>PUBLIC SAFETY</v>
      </c>
      <c r="H55" s="42">
        <v>68808</v>
      </c>
      <c r="I55" s="42">
        <v>139436</v>
      </c>
      <c r="J55" s="14"/>
      <c r="K55" s="14"/>
      <c r="L55" s="14"/>
      <c r="M55" s="14"/>
      <c r="N55" s="14"/>
      <c r="O55" s="14"/>
      <c r="P55" s="14"/>
      <c r="Q55" s="80"/>
      <c r="R55" s="79"/>
      <c r="S55" s="81">
        <v>208244</v>
      </c>
      <c r="T55" s="79"/>
    </row>
    <row r="56" spans="2:20" x14ac:dyDescent="0.2">
      <c r="B56" s="15"/>
      <c r="C56" s="77" t="s">
        <v>26</v>
      </c>
      <c r="D56" s="78"/>
      <c r="E56" s="78"/>
      <c r="F56" s="79"/>
      <c r="G56" s="8" t="str">
        <f>IF(SUMPRODUCT(--ISNUMBER(SEARCH('Dropdown Selections'!C$2,C56)))&gt;0,'Dropdown Selections'!A$2,IF(SUMPRODUCT(--ISNUMBER(SEARCH('Dropdown Selections'!C$3,C56)))&gt;0,'Dropdown Selections'!A$3,IF(SUMPRODUCT(--ISNUMBER(SEARCH('Dropdown Selections'!D$4:D$9,C56)))&gt;0,'Dropdown Selections'!A$4,IF(SUMPRODUCT(--ISNUMBER(SEARCH('Dropdown Selections'!D$11:D$13,C56)))&gt;0,'Dropdown Selections'!A$5,IF(SUMPRODUCT(--ISNUMBER(SEARCH('Dropdown Selections'!C$15,C56)))&gt;0,'Dropdown Selections'!A$6,IF(SUMPRODUCT(--ISNUMBER(SEARCH('Dropdown Selections'!D$16:D$19,C56)))&gt;0,'Dropdown Selections'!A$7,IF(SUMPRODUCT(--ISNUMBER(SEARCH('Dropdown Selections'!C$21,C56)))&gt;0,'Dropdown Selections'!A$8,IF(SUMPRODUCT(--ISNUMBER(SEARCH('Dropdown Selections'!D$22:D$25,C56)))&gt;0,'Dropdown Selections'!A$9,IF(C56="331900 - Federal Grant - Other","OTHER",IF(C56="Total","TOTAL OF ALL CATEGORIES",""))))))))))</f>
        <v>PHYSICAL ENVIRONMENT</v>
      </c>
      <c r="H56" s="14"/>
      <c r="I56" s="14"/>
      <c r="J56" s="14"/>
      <c r="K56" s="14"/>
      <c r="L56" s="14"/>
      <c r="M56" s="42">
        <v>1858913</v>
      </c>
      <c r="N56" s="14"/>
      <c r="O56" s="14"/>
      <c r="P56" s="14"/>
      <c r="Q56" s="80"/>
      <c r="R56" s="79"/>
      <c r="S56" s="81">
        <v>1858913</v>
      </c>
      <c r="T56" s="79"/>
    </row>
    <row r="57" spans="2:20" x14ac:dyDescent="0.2">
      <c r="B57" s="15"/>
      <c r="C57" s="77" t="s">
        <v>77</v>
      </c>
      <c r="D57" s="78"/>
      <c r="E57" s="78"/>
      <c r="F57" s="79"/>
      <c r="G57" s="8" t="str">
        <f>IF(SUMPRODUCT(--ISNUMBER(SEARCH('Dropdown Selections'!C$2,C57)))&gt;0,'Dropdown Selections'!A$2,IF(SUMPRODUCT(--ISNUMBER(SEARCH('Dropdown Selections'!C$3,C57)))&gt;0,'Dropdown Selections'!A$3,IF(SUMPRODUCT(--ISNUMBER(SEARCH('Dropdown Selections'!D$4:D$9,C57)))&gt;0,'Dropdown Selections'!A$4,IF(SUMPRODUCT(--ISNUMBER(SEARCH('Dropdown Selections'!D$11:D$13,C57)))&gt;0,'Dropdown Selections'!A$5,IF(SUMPRODUCT(--ISNUMBER(SEARCH('Dropdown Selections'!C$15,C57)))&gt;0,'Dropdown Selections'!A$6,IF(SUMPRODUCT(--ISNUMBER(SEARCH('Dropdown Selections'!D$16:D$19,C57)))&gt;0,'Dropdown Selections'!A$7,IF(SUMPRODUCT(--ISNUMBER(SEARCH('Dropdown Selections'!C$21,C57)))&gt;0,'Dropdown Selections'!A$8,IF(SUMPRODUCT(--ISNUMBER(SEARCH('Dropdown Selections'!D$22:D$25,C57)))&gt;0,'Dropdown Selections'!A$9,IF(C57="331900 - Federal Grant - Other","OTHER",IF(C57="Total","TOTAL OF ALL CATEGORIES",""))))))))))</f>
        <v>PHYSICAL ENVIRONMENT</v>
      </c>
      <c r="H57" s="14"/>
      <c r="I57" s="42">
        <v>10000</v>
      </c>
      <c r="J57" s="14"/>
      <c r="K57" s="14"/>
      <c r="L57" s="14"/>
      <c r="M57" s="14"/>
      <c r="N57" s="14"/>
      <c r="O57" s="14"/>
      <c r="P57" s="14"/>
      <c r="Q57" s="80"/>
      <c r="R57" s="79"/>
      <c r="S57" s="81">
        <v>10000</v>
      </c>
      <c r="T57" s="79"/>
    </row>
    <row r="58" spans="2:20" x14ac:dyDescent="0.2">
      <c r="B58" s="15"/>
      <c r="C58" s="77" t="s">
        <v>70</v>
      </c>
      <c r="D58" s="78"/>
      <c r="E58" s="78"/>
      <c r="F58" s="79"/>
      <c r="G58" s="8" t="str">
        <f>IF(SUMPRODUCT(--ISNUMBER(SEARCH('Dropdown Selections'!C$2,C58)))&gt;0,'Dropdown Selections'!A$2,IF(SUMPRODUCT(--ISNUMBER(SEARCH('Dropdown Selections'!C$3,C58)))&gt;0,'Dropdown Selections'!A$3,IF(SUMPRODUCT(--ISNUMBER(SEARCH('Dropdown Selections'!D$4:D$9,C58)))&gt;0,'Dropdown Selections'!A$4,IF(SUMPRODUCT(--ISNUMBER(SEARCH('Dropdown Selections'!D$11:D$13,C58)))&gt;0,'Dropdown Selections'!A$5,IF(SUMPRODUCT(--ISNUMBER(SEARCH('Dropdown Selections'!C$15,C58)))&gt;0,'Dropdown Selections'!A$6,IF(SUMPRODUCT(--ISNUMBER(SEARCH('Dropdown Selections'!D$16:D$19,C58)))&gt;0,'Dropdown Selections'!A$7,IF(SUMPRODUCT(--ISNUMBER(SEARCH('Dropdown Selections'!C$21,C58)))&gt;0,'Dropdown Selections'!A$8,IF(SUMPRODUCT(--ISNUMBER(SEARCH('Dropdown Selections'!D$22:D$25,C58)))&gt;0,'Dropdown Selections'!A$9,IF(C58="331900 - Federal Grant - Other","OTHER",IF(C58="Total","TOTAL OF ALL CATEGORIES",""))))))))))</f>
        <v>PHYSICAL ENVIRONMENT</v>
      </c>
      <c r="H58" s="14"/>
      <c r="I58" s="14"/>
      <c r="J58" s="14"/>
      <c r="K58" s="14"/>
      <c r="L58" s="14"/>
      <c r="M58" s="42">
        <v>90909</v>
      </c>
      <c r="N58" s="14"/>
      <c r="O58" s="14"/>
      <c r="P58" s="14"/>
      <c r="Q58" s="80"/>
      <c r="R58" s="79"/>
      <c r="S58" s="81">
        <v>90909</v>
      </c>
      <c r="T58" s="79"/>
    </row>
    <row r="59" spans="2:20" x14ac:dyDescent="0.2">
      <c r="B59" s="15"/>
      <c r="C59" s="77" t="s">
        <v>15</v>
      </c>
      <c r="D59" s="78"/>
      <c r="E59" s="78"/>
      <c r="F59" s="79"/>
      <c r="G59" s="8" t="str">
        <f>IF(SUMPRODUCT(--ISNUMBER(SEARCH('Dropdown Selections'!C$2,C59)))&gt;0,'Dropdown Selections'!A$2,IF(SUMPRODUCT(--ISNUMBER(SEARCH('Dropdown Selections'!C$3,C59)))&gt;0,'Dropdown Selections'!A$3,IF(SUMPRODUCT(--ISNUMBER(SEARCH('Dropdown Selections'!D$4:D$9,C59)))&gt;0,'Dropdown Selections'!A$4,IF(SUMPRODUCT(--ISNUMBER(SEARCH('Dropdown Selections'!D$11:D$13,C59)))&gt;0,'Dropdown Selections'!A$5,IF(SUMPRODUCT(--ISNUMBER(SEARCH('Dropdown Selections'!C$15,C59)))&gt;0,'Dropdown Selections'!A$6,IF(SUMPRODUCT(--ISNUMBER(SEARCH('Dropdown Selections'!D$16:D$19,C59)))&gt;0,'Dropdown Selections'!A$7,IF(SUMPRODUCT(--ISNUMBER(SEARCH('Dropdown Selections'!C$21,C59)))&gt;0,'Dropdown Selections'!A$8,IF(SUMPRODUCT(--ISNUMBER(SEARCH('Dropdown Selections'!D$22:D$25,C59)))&gt;0,'Dropdown Selections'!A$9,IF(C59="331900 - Federal Grant - Other","OTHER",IF(C59="Total","TOTAL OF ALL CATEGORIES",""))))))))))</f>
        <v>PHYSICAL ENVIRONMENT</v>
      </c>
      <c r="H59" s="14"/>
      <c r="I59" s="42">
        <v>59881</v>
      </c>
      <c r="J59" s="14"/>
      <c r="K59" s="14"/>
      <c r="L59" s="14"/>
      <c r="M59" s="14"/>
      <c r="N59" s="14"/>
      <c r="O59" s="14"/>
      <c r="P59" s="14"/>
      <c r="Q59" s="80"/>
      <c r="R59" s="79"/>
      <c r="S59" s="81">
        <v>59881</v>
      </c>
      <c r="T59" s="79"/>
    </row>
    <row r="60" spans="2:20" x14ac:dyDescent="0.2">
      <c r="B60" s="15"/>
      <c r="C60" s="77" t="s">
        <v>16</v>
      </c>
      <c r="D60" s="78"/>
      <c r="E60" s="78"/>
      <c r="F60" s="79"/>
      <c r="G60" s="8" t="str">
        <f>IF(SUMPRODUCT(--ISNUMBER(SEARCH('Dropdown Selections'!C$2,C60)))&gt;0,'Dropdown Selections'!A$2,IF(SUMPRODUCT(--ISNUMBER(SEARCH('Dropdown Selections'!C$3,C60)))&gt;0,'Dropdown Selections'!A$3,IF(SUMPRODUCT(--ISNUMBER(SEARCH('Dropdown Selections'!D$4:D$9,C60)))&gt;0,'Dropdown Selections'!A$4,IF(SUMPRODUCT(--ISNUMBER(SEARCH('Dropdown Selections'!D$11:D$13,C60)))&gt;0,'Dropdown Selections'!A$5,IF(SUMPRODUCT(--ISNUMBER(SEARCH('Dropdown Selections'!C$15,C60)))&gt;0,'Dropdown Selections'!A$6,IF(SUMPRODUCT(--ISNUMBER(SEARCH('Dropdown Selections'!D$16:D$19,C60)))&gt;0,'Dropdown Selections'!A$7,IF(SUMPRODUCT(--ISNUMBER(SEARCH('Dropdown Selections'!C$21,C60)))&gt;0,'Dropdown Selections'!A$8,IF(SUMPRODUCT(--ISNUMBER(SEARCH('Dropdown Selections'!D$22:D$25,C60)))&gt;0,'Dropdown Selections'!A$9,IF(C60="331900 - Federal Grant - Other","OTHER",IF(C60="Total","TOTAL OF ALL CATEGORIES",""))))))))))</f>
        <v>TRANSPORTATION</v>
      </c>
      <c r="H60" s="14"/>
      <c r="I60" s="14"/>
      <c r="J60" s="14"/>
      <c r="K60" s="42">
        <v>1329928</v>
      </c>
      <c r="L60" s="14"/>
      <c r="M60" s="14"/>
      <c r="N60" s="14"/>
      <c r="O60" s="14"/>
      <c r="P60" s="14"/>
      <c r="Q60" s="80"/>
      <c r="R60" s="79"/>
      <c r="S60" s="81">
        <v>1329928</v>
      </c>
      <c r="T60" s="79"/>
    </row>
    <row r="61" spans="2:20" x14ac:dyDescent="0.2">
      <c r="B61" s="15"/>
      <c r="C61" s="77" t="s">
        <v>17</v>
      </c>
      <c r="D61" s="78"/>
      <c r="E61" s="78"/>
      <c r="F61" s="79"/>
      <c r="G61" s="8" t="str">
        <f>IF(SUMPRODUCT(--ISNUMBER(SEARCH('Dropdown Selections'!C$2,C61)))&gt;0,'Dropdown Selections'!A$2,IF(SUMPRODUCT(--ISNUMBER(SEARCH('Dropdown Selections'!C$3,C61)))&gt;0,'Dropdown Selections'!A$3,IF(SUMPRODUCT(--ISNUMBER(SEARCH('Dropdown Selections'!D$4:D$9,C61)))&gt;0,'Dropdown Selections'!A$4,IF(SUMPRODUCT(--ISNUMBER(SEARCH('Dropdown Selections'!D$11:D$13,C61)))&gt;0,'Dropdown Selections'!A$5,IF(SUMPRODUCT(--ISNUMBER(SEARCH('Dropdown Selections'!C$15,C61)))&gt;0,'Dropdown Selections'!A$6,IF(SUMPRODUCT(--ISNUMBER(SEARCH('Dropdown Selections'!D$16:D$19,C61)))&gt;0,'Dropdown Selections'!A$7,IF(SUMPRODUCT(--ISNUMBER(SEARCH('Dropdown Selections'!C$21,C61)))&gt;0,'Dropdown Selections'!A$8,IF(SUMPRODUCT(--ISNUMBER(SEARCH('Dropdown Selections'!D$22:D$25,C61)))&gt;0,'Dropdown Selections'!A$9,IF(C61="331900 - Federal Grant - Other","OTHER",IF(C61="Total","TOTAL OF ALL CATEGORIES",""))))))))))</f>
        <v>ECONOMIC ENVIRONMENT</v>
      </c>
      <c r="H61" s="14"/>
      <c r="I61" s="42">
        <v>165450</v>
      </c>
      <c r="J61" s="14"/>
      <c r="K61" s="42">
        <v>9657</v>
      </c>
      <c r="L61" s="14"/>
      <c r="M61" s="14"/>
      <c r="N61" s="14"/>
      <c r="O61" s="14"/>
      <c r="P61" s="14"/>
      <c r="Q61" s="80"/>
      <c r="R61" s="79"/>
      <c r="S61" s="81">
        <v>175107</v>
      </c>
      <c r="T61" s="79"/>
    </row>
    <row r="62" spans="2:20" x14ac:dyDescent="0.2">
      <c r="B62" s="15"/>
      <c r="C62" s="77" t="s">
        <v>24</v>
      </c>
      <c r="D62" s="78"/>
      <c r="E62" s="78"/>
      <c r="F62" s="79"/>
      <c r="G62" s="8" t="str">
        <f>IF(SUMPRODUCT(--ISNUMBER(SEARCH('Dropdown Selections'!C$2,C62)))&gt;0,'Dropdown Selections'!A$2,IF(SUMPRODUCT(--ISNUMBER(SEARCH('Dropdown Selections'!C$3,C62)))&gt;0,'Dropdown Selections'!A$3,IF(SUMPRODUCT(--ISNUMBER(SEARCH('Dropdown Selections'!D$4:D$9,C62)))&gt;0,'Dropdown Selections'!A$4,IF(SUMPRODUCT(--ISNUMBER(SEARCH('Dropdown Selections'!D$11:D$13,C62)))&gt;0,'Dropdown Selections'!A$5,IF(SUMPRODUCT(--ISNUMBER(SEARCH('Dropdown Selections'!C$15,C62)))&gt;0,'Dropdown Selections'!A$6,IF(SUMPRODUCT(--ISNUMBER(SEARCH('Dropdown Selections'!D$16:D$19,C62)))&gt;0,'Dropdown Selections'!A$7,IF(SUMPRODUCT(--ISNUMBER(SEARCH('Dropdown Selections'!C$21,C62)))&gt;0,'Dropdown Selections'!A$8,IF(SUMPRODUCT(--ISNUMBER(SEARCH('Dropdown Selections'!D$22:D$25,C62)))&gt;0,'Dropdown Selections'!A$9,IF(C62="331900 - Federal Grant - Other","OTHER",IF(C62="Total","TOTAL OF ALL CATEGORIES",""))))))))))</f>
        <v>HEALTH &amp; HUMAN SERVICES</v>
      </c>
      <c r="H62" s="42">
        <v>354669</v>
      </c>
      <c r="I62" s="14"/>
      <c r="J62" s="14"/>
      <c r="K62" s="14"/>
      <c r="L62" s="14"/>
      <c r="M62" s="14"/>
      <c r="N62" s="14"/>
      <c r="O62" s="14"/>
      <c r="P62" s="14"/>
      <c r="Q62" s="80"/>
      <c r="R62" s="79"/>
      <c r="S62" s="81">
        <v>354669</v>
      </c>
      <c r="T62" s="79"/>
    </row>
    <row r="63" spans="2:20" x14ac:dyDescent="0.2">
      <c r="B63" s="13"/>
      <c r="C63" s="70" t="s">
        <v>12</v>
      </c>
      <c r="D63" s="71"/>
      <c r="E63" s="84" t="s">
        <v>12</v>
      </c>
      <c r="F63" s="79"/>
      <c r="G63" s="8" t="str">
        <f>IF(SUMPRODUCT(--ISNUMBER(SEARCH('Dropdown Selections'!C$2,C63)))&gt;0,'Dropdown Selections'!A$2,IF(SUMPRODUCT(--ISNUMBER(SEARCH('Dropdown Selections'!C$3,C63)))&gt;0,'Dropdown Selections'!A$3,IF(SUMPRODUCT(--ISNUMBER(SEARCH('Dropdown Selections'!D$4:D$9,C63)))&gt;0,'Dropdown Selections'!A$4,IF(SUMPRODUCT(--ISNUMBER(SEARCH('Dropdown Selections'!D$11:D$13,C63)))&gt;0,'Dropdown Selections'!A$5,IF(SUMPRODUCT(--ISNUMBER(SEARCH('Dropdown Selections'!C$15,C63)))&gt;0,'Dropdown Selections'!A$6,IF(SUMPRODUCT(--ISNUMBER(SEARCH('Dropdown Selections'!D$16:D$19,C63)))&gt;0,'Dropdown Selections'!A$7,IF(SUMPRODUCT(--ISNUMBER(SEARCH('Dropdown Selections'!C$21,C63)))&gt;0,'Dropdown Selections'!A$8,IF(SUMPRODUCT(--ISNUMBER(SEARCH('Dropdown Selections'!D$22:D$25,C63)))&gt;0,'Dropdown Selections'!A$9,IF(C63="331900 - Federal Grant - Other","OTHER",IF(C63="Total","TOTAL OF ALL CATEGORIES",""))))))))))</f>
        <v>TOTAL OF ALL CATEGORIES</v>
      </c>
      <c r="H63" s="43">
        <v>563985</v>
      </c>
      <c r="I63" s="43">
        <v>410801</v>
      </c>
      <c r="J63" s="12"/>
      <c r="K63" s="43">
        <v>1339585</v>
      </c>
      <c r="L63" s="12"/>
      <c r="M63" s="43">
        <v>1949822</v>
      </c>
      <c r="N63" s="12"/>
      <c r="O63" s="12"/>
      <c r="P63" s="12"/>
      <c r="Q63" s="85"/>
      <c r="R63" s="79"/>
      <c r="S63" s="86">
        <v>4264193</v>
      </c>
      <c r="T63" s="79"/>
    </row>
    <row r="64" spans="2:20" x14ac:dyDescent="0.2">
      <c r="B64" s="89" t="s">
        <v>76</v>
      </c>
      <c r="C64" s="78"/>
      <c r="D64" s="78"/>
      <c r="E64" s="78"/>
      <c r="F64" s="78"/>
      <c r="G64" s="78"/>
      <c r="H64" s="78"/>
      <c r="I64" s="78"/>
      <c r="J64" s="79"/>
      <c r="K64" s="17"/>
      <c r="L64" s="17"/>
      <c r="M64" s="17"/>
      <c r="N64" s="17"/>
      <c r="O64" s="17"/>
      <c r="P64" s="17"/>
      <c r="Q64" s="90"/>
      <c r="R64" s="79"/>
      <c r="S64" s="90"/>
      <c r="T64" s="79"/>
    </row>
    <row r="65" spans="2:20" ht="18" x14ac:dyDescent="0.2">
      <c r="B65" s="87" t="s">
        <v>2</v>
      </c>
      <c r="C65" s="83"/>
      <c r="D65" s="83"/>
      <c r="E65" s="83"/>
      <c r="F65" s="83"/>
      <c r="H65" s="16" t="s">
        <v>3</v>
      </c>
      <c r="I65" s="9" t="s">
        <v>194</v>
      </c>
      <c r="J65" s="16" t="s">
        <v>4</v>
      </c>
      <c r="K65" s="16" t="s">
        <v>5</v>
      </c>
      <c r="L65" s="16" t="s">
        <v>6</v>
      </c>
      <c r="M65" s="16" t="s">
        <v>7</v>
      </c>
      <c r="N65" s="16" t="s">
        <v>8</v>
      </c>
      <c r="O65" s="16" t="s">
        <v>9</v>
      </c>
      <c r="P65" s="16" t="s">
        <v>10</v>
      </c>
      <c r="Q65" s="88" t="s">
        <v>11</v>
      </c>
      <c r="R65" s="79"/>
      <c r="S65" s="88" t="s">
        <v>198</v>
      </c>
      <c r="T65" s="79"/>
    </row>
    <row r="66" spans="2:20" x14ac:dyDescent="0.2">
      <c r="B66" s="15"/>
      <c r="C66" s="77" t="s">
        <v>13</v>
      </c>
      <c r="D66" s="78"/>
      <c r="E66" s="78"/>
      <c r="F66" s="79"/>
      <c r="G66" s="8" t="str">
        <f>IF(SUMPRODUCT(--ISNUMBER(SEARCH('Dropdown Selections'!C$2,C66)))&gt;0,'Dropdown Selections'!A$2,IF(SUMPRODUCT(--ISNUMBER(SEARCH('Dropdown Selections'!C$3,C66)))&gt;0,'Dropdown Selections'!A$3,IF(SUMPRODUCT(--ISNUMBER(SEARCH('Dropdown Selections'!D$4:D$9,C66)))&gt;0,'Dropdown Selections'!A$4,IF(SUMPRODUCT(--ISNUMBER(SEARCH('Dropdown Selections'!D$11:D$13,C66)))&gt;0,'Dropdown Selections'!A$5,IF(SUMPRODUCT(--ISNUMBER(SEARCH('Dropdown Selections'!C$15,C66)))&gt;0,'Dropdown Selections'!A$6,IF(SUMPRODUCT(--ISNUMBER(SEARCH('Dropdown Selections'!D$16:D$19,C66)))&gt;0,'Dropdown Selections'!A$7,IF(SUMPRODUCT(--ISNUMBER(SEARCH('Dropdown Selections'!C$21,C66)))&gt;0,'Dropdown Selections'!A$8,IF(SUMPRODUCT(--ISNUMBER(SEARCH('Dropdown Selections'!D$22:D$25,C66)))&gt;0,'Dropdown Selections'!A$9,IF(C66="331900 - Federal Grant - Other","OTHER",IF(C66="Total","TOTAL OF ALL CATEGORIES",""))))))))))</f>
        <v>GENERAL GOVERNMENT</v>
      </c>
      <c r="H66" s="14"/>
      <c r="I66" s="14"/>
      <c r="J66" s="14"/>
      <c r="K66" s="14"/>
      <c r="L66" s="14"/>
      <c r="M66" s="14"/>
      <c r="N66" s="14"/>
      <c r="O66" s="14"/>
      <c r="P66" s="14"/>
      <c r="Q66" s="80"/>
      <c r="R66" s="79"/>
      <c r="S66" s="91">
        <v>0</v>
      </c>
      <c r="T66" s="79"/>
    </row>
    <row r="67" spans="2:20" x14ac:dyDescent="0.2">
      <c r="B67" s="15"/>
      <c r="C67" s="77" t="s">
        <v>14</v>
      </c>
      <c r="D67" s="78"/>
      <c r="E67" s="78"/>
      <c r="F67" s="79"/>
      <c r="G67" s="8" t="str">
        <f>IF(SUMPRODUCT(--ISNUMBER(SEARCH('Dropdown Selections'!C$2,C67)))&gt;0,'Dropdown Selections'!A$2,IF(SUMPRODUCT(--ISNUMBER(SEARCH('Dropdown Selections'!C$3,C67)))&gt;0,'Dropdown Selections'!A$3,IF(SUMPRODUCT(--ISNUMBER(SEARCH('Dropdown Selections'!D$4:D$9,C67)))&gt;0,'Dropdown Selections'!A$4,IF(SUMPRODUCT(--ISNUMBER(SEARCH('Dropdown Selections'!D$11:D$13,C67)))&gt;0,'Dropdown Selections'!A$5,IF(SUMPRODUCT(--ISNUMBER(SEARCH('Dropdown Selections'!C$15,C67)))&gt;0,'Dropdown Selections'!A$6,IF(SUMPRODUCT(--ISNUMBER(SEARCH('Dropdown Selections'!D$16:D$19,C67)))&gt;0,'Dropdown Selections'!A$7,IF(SUMPRODUCT(--ISNUMBER(SEARCH('Dropdown Selections'!C$21,C67)))&gt;0,'Dropdown Selections'!A$8,IF(SUMPRODUCT(--ISNUMBER(SEARCH('Dropdown Selections'!D$22:D$25,C67)))&gt;0,'Dropdown Selections'!A$9,IF(C67="331900 - Federal Grant - Other","OTHER",IF(C67="Total","TOTAL OF ALL CATEGORIES",""))))))))))</f>
        <v>PUBLIC SAFETY</v>
      </c>
      <c r="H67" s="42">
        <v>76625</v>
      </c>
      <c r="I67" s="42">
        <v>1140141</v>
      </c>
      <c r="J67" s="14"/>
      <c r="K67" s="14"/>
      <c r="L67" s="14"/>
      <c r="M67" s="14"/>
      <c r="N67" s="14"/>
      <c r="O67" s="14"/>
      <c r="P67" s="14"/>
      <c r="Q67" s="80"/>
      <c r="R67" s="79"/>
      <c r="S67" s="81">
        <v>1216766</v>
      </c>
      <c r="T67" s="79"/>
    </row>
    <row r="68" spans="2:20" x14ac:dyDescent="0.2">
      <c r="B68" s="15"/>
      <c r="C68" s="77" t="s">
        <v>64</v>
      </c>
      <c r="D68" s="78"/>
      <c r="E68" s="78"/>
      <c r="F68" s="79"/>
      <c r="G68" s="8" t="str">
        <f>IF(SUMPRODUCT(--ISNUMBER(SEARCH('Dropdown Selections'!C$2,C68)))&gt;0,'Dropdown Selections'!A$2,IF(SUMPRODUCT(--ISNUMBER(SEARCH('Dropdown Selections'!C$3,C68)))&gt;0,'Dropdown Selections'!A$3,IF(SUMPRODUCT(--ISNUMBER(SEARCH('Dropdown Selections'!D$4:D$9,C68)))&gt;0,'Dropdown Selections'!A$4,IF(SUMPRODUCT(--ISNUMBER(SEARCH('Dropdown Selections'!D$11:D$13,C68)))&gt;0,'Dropdown Selections'!A$5,IF(SUMPRODUCT(--ISNUMBER(SEARCH('Dropdown Selections'!C$15,C68)))&gt;0,'Dropdown Selections'!A$6,IF(SUMPRODUCT(--ISNUMBER(SEARCH('Dropdown Selections'!D$16:D$19,C68)))&gt;0,'Dropdown Selections'!A$7,IF(SUMPRODUCT(--ISNUMBER(SEARCH('Dropdown Selections'!C$21,C68)))&gt;0,'Dropdown Selections'!A$8,IF(SUMPRODUCT(--ISNUMBER(SEARCH('Dropdown Selections'!D$22:D$25,C68)))&gt;0,'Dropdown Selections'!A$9,IF(C68="331900 - Federal Grant - Other","OTHER",IF(C68="Total","TOTAL OF ALL CATEGORIES",""))))))))))</f>
        <v>PHYSICAL ENVIRONMENT</v>
      </c>
      <c r="H68" s="14"/>
      <c r="I68" s="14"/>
      <c r="J68" s="14"/>
      <c r="K68" s="14"/>
      <c r="L68" s="14"/>
      <c r="M68" s="14"/>
      <c r="N68" s="14"/>
      <c r="O68" s="14"/>
      <c r="P68" s="14"/>
      <c r="Q68" s="80"/>
      <c r="R68" s="79"/>
      <c r="S68" s="91">
        <v>0</v>
      </c>
      <c r="T68" s="79"/>
    </row>
    <row r="69" spans="2:20" x14ac:dyDescent="0.2">
      <c r="B69" s="15"/>
      <c r="C69" s="77" t="s">
        <v>15</v>
      </c>
      <c r="D69" s="78"/>
      <c r="E69" s="78"/>
      <c r="F69" s="79"/>
      <c r="G69" s="8" t="str">
        <f>IF(SUMPRODUCT(--ISNUMBER(SEARCH('Dropdown Selections'!C$2,C69)))&gt;0,'Dropdown Selections'!A$2,IF(SUMPRODUCT(--ISNUMBER(SEARCH('Dropdown Selections'!C$3,C69)))&gt;0,'Dropdown Selections'!A$3,IF(SUMPRODUCT(--ISNUMBER(SEARCH('Dropdown Selections'!D$4:D$9,C69)))&gt;0,'Dropdown Selections'!A$4,IF(SUMPRODUCT(--ISNUMBER(SEARCH('Dropdown Selections'!D$11:D$13,C69)))&gt;0,'Dropdown Selections'!A$5,IF(SUMPRODUCT(--ISNUMBER(SEARCH('Dropdown Selections'!C$15,C69)))&gt;0,'Dropdown Selections'!A$6,IF(SUMPRODUCT(--ISNUMBER(SEARCH('Dropdown Selections'!D$16:D$19,C69)))&gt;0,'Dropdown Selections'!A$7,IF(SUMPRODUCT(--ISNUMBER(SEARCH('Dropdown Selections'!C$21,C69)))&gt;0,'Dropdown Selections'!A$8,IF(SUMPRODUCT(--ISNUMBER(SEARCH('Dropdown Selections'!D$22:D$25,C69)))&gt;0,'Dropdown Selections'!A$9,IF(C69="331900 - Federal Grant - Other","OTHER",IF(C69="Total","TOTAL OF ALL CATEGORIES",""))))))))))</f>
        <v>PHYSICAL ENVIRONMENT</v>
      </c>
      <c r="H69" s="14"/>
      <c r="I69" s="14"/>
      <c r="J69" s="14"/>
      <c r="K69" s="42">
        <v>162335</v>
      </c>
      <c r="L69" s="14"/>
      <c r="M69" s="14"/>
      <c r="N69" s="14"/>
      <c r="O69" s="14"/>
      <c r="P69" s="14"/>
      <c r="Q69" s="80"/>
      <c r="R69" s="79"/>
      <c r="S69" s="81">
        <v>162335</v>
      </c>
      <c r="T69" s="79"/>
    </row>
    <row r="70" spans="2:20" x14ac:dyDescent="0.2">
      <c r="B70" s="15"/>
      <c r="C70" s="77" t="s">
        <v>27</v>
      </c>
      <c r="D70" s="78"/>
      <c r="E70" s="78"/>
      <c r="F70" s="79"/>
      <c r="G70" s="8" t="str">
        <f>IF(SUMPRODUCT(--ISNUMBER(SEARCH('Dropdown Selections'!C$2,C70)))&gt;0,'Dropdown Selections'!A$2,IF(SUMPRODUCT(--ISNUMBER(SEARCH('Dropdown Selections'!C$3,C70)))&gt;0,'Dropdown Selections'!A$3,IF(SUMPRODUCT(--ISNUMBER(SEARCH('Dropdown Selections'!D$4:D$9,C70)))&gt;0,'Dropdown Selections'!A$4,IF(SUMPRODUCT(--ISNUMBER(SEARCH('Dropdown Selections'!D$11:D$13,C70)))&gt;0,'Dropdown Selections'!A$5,IF(SUMPRODUCT(--ISNUMBER(SEARCH('Dropdown Selections'!C$15,C70)))&gt;0,'Dropdown Selections'!A$6,IF(SUMPRODUCT(--ISNUMBER(SEARCH('Dropdown Selections'!D$16:D$19,C70)))&gt;0,'Dropdown Selections'!A$7,IF(SUMPRODUCT(--ISNUMBER(SEARCH('Dropdown Selections'!C$21,C70)))&gt;0,'Dropdown Selections'!A$8,IF(SUMPRODUCT(--ISNUMBER(SEARCH('Dropdown Selections'!D$22:D$25,C70)))&gt;0,'Dropdown Selections'!A$9,IF(C70="331900 - Federal Grant - Other","OTHER",IF(C70="Total","TOTAL OF ALL CATEGORIES",""))))))))))</f>
        <v>TRANSPORTATION</v>
      </c>
      <c r="H70" s="14"/>
      <c r="I70" s="14"/>
      <c r="J70" s="14"/>
      <c r="K70" s="14"/>
      <c r="L70" s="14"/>
      <c r="M70" s="42">
        <v>69048</v>
      </c>
      <c r="N70" s="14"/>
      <c r="O70" s="14"/>
      <c r="P70" s="14"/>
      <c r="Q70" s="80"/>
      <c r="R70" s="79"/>
      <c r="S70" s="81">
        <v>69048</v>
      </c>
      <c r="T70" s="79"/>
    </row>
    <row r="71" spans="2:20" x14ac:dyDescent="0.2">
      <c r="B71" s="15"/>
      <c r="C71" s="77" t="s">
        <v>16</v>
      </c>
      <c r="D71" s="78"/>
      <c r="E71" s="78"/>
      <c r="F71" s="79"/>
      <c r="G71" s="8" t="str">
        <f>IF(SUMPRODUCT(--ISNUMBER(SEARCH('Dropdown Selections'!C$2,C71)))&gt;0,'Dropdown Selections'!A$2,IF(SUMPRODUCT(--ISNUMBER(SEARCH('Dropdown Selections'!C$3,C71)))&gt;0,'Dropdown Selections'!A$3,IF(SUMPRODUCT(--ISNUMBER(SEARCH('Dropdown Selections'!D$4:D$9,C71)))&gt;0,'Dropdown Selections'!A$4,IF(SUMPRODUCT(--ISNUMBER(SEARCH('Dropdown Selections'!D$11:D$13,C71)))&gt;0,'Dropdown Selections'!A$5,IF(SUMPRODUCT(--ISNUMBER(SEARCH('Dropdown Selections'!C$15,C71)))&gt;0,'Dropdown Selections'!A$6,IF(SUMPRODUCT(--ISNUMBER(SEARCH('Dropdown Selections'!D$16:D$19,C71)))&gt;0,'Dropdown Selections'!A$7,IF(SUMPRODUCT(--ISNUMBER(SEARCH('Dropdown Selections'!C$21,C71)))&gt;0,'Dropdown Selections'!A$8,IF(SUMPRODUCT(--ISNUMBER(SEARCH('Dropdown Selections'!D$22:D$25,C71)))&gt;0,'Dropdown Selections'!A$9,IF(C71="331900 - Federal Grant - Other","OTHER",IF(C71="Total","TOTAL OF ALL CATEGORIES",""))))))))))</f>
        <v>TRANSPORTATION</v>
      </c>
      <c r="H71" s="14"/>
      <c r="I71" s="42">
        <v>92258</v>
      </c>
      <c r="J71" s="14"/>
      <c r="K71" s="14"/>
      <c r="L71" s="14"/>
      <c r="M71" s="14"/>
      <c r="N71" s="14"/>
      <c r="O71" s="14"/>
      <c r="P71" s="14"/>
      <c r="Q71" s="80"/>
      <c r="R71" s="79"/>
      <c r="S71" s="81">
        <v>92258</v>
      </c>
      <c r="T71" s="79"/>
    </row>
    <row r="72" spans="2:20" x14ac:dyDescent="0.2">
      <c r="B72" s="15"/>
      <c r="C72" s="77" t="s">
        <v>17</v>
      </c>
      <c r="D72" s="78"/>
      <c r="E72" s="78"/>
      <c r="F72" s="79"/>
      <c r="G72" s="8" t="str">
        <f>IF(SUMPRODUCT(--ISNUMBER(SEARCH('Dropdown Selections'!C$2,C72)))&gt;0,'Dropdown Selections'!A$2,IF(SUMPRODUCT(--ISNUMBER(SEARCH('Dropdown Selections'!C$3,C72)))&gt;0,'Dropdown Selections'!A$3,IF(SUMPRODUCT(--ISNUMBER(SEARCH('Dropdown Selections'!D$4:D$9,C72)))&gt;0,'Dropdown Selections'!A$4,IF(SUMPRODUCT(--ISNUMBER(SEARCH('Dropdown Selections'!D$11:D$13,C72)))&gt;0,'Dropdown Selections'!A$5,IF(SUMPRODUCT(--ISNUMBER(SEARCH('Dropdown Selections'!C$15,C72)))&gt;0,'Dropdown Selections'!A$6,IF(SUMPRODUCT(--ISNUMBER(SEARCH('Dropdown Selections'!D$16:D$19,C72)))&gt;0,'Dropdown Selections'!A$7,IF(SUMPRODUCT(--ISNUMBER(SEARCH('Dropdown Selections'!C$21,C72)))&gt;0,'Dropdown Selections'!A$8,IF(SUMPRODUCT(--ISNUMBER(SEARCH('Dropdown Selections'!D$22:D$25,C72)))&gt;0,'Dropdown Selections'!A$9,IF(C72="331900 - Federal Grant - Other","OTHER",IF(C72="Total","TOTAL OF ALL CATEGORIES",""))))))))))</f>
        <v>ECONOMIC ENVIRONMENT</v>
      </c>
      <c r="H72" s="42">
        <v>2317187</v>
      </c>
      <c r="I72" s="42">
        <v>1931579</v>
      </c>
      <c r="J72" s="14"/>
      <c r="K72" s="14"/>
      <c r="L72" s="14"/>
      <c r="M72" s="14"/>
      <c r="N72" s="14"/>
      <c r="O72" s="14"/>
      <c r="P72" s="14"/>
      <c r="Q72" s="80"/>
      <c r="R72" s="79"/>
      <c r="S72" s="81">
        <v>4248766</v>
      </c>
      <c r="T72" s="79"/>
    </row>
    <row r="73" spans="2:20" x14ac:dyDescent="0.2">
      <c r="B73" s="15"/>
      <c r="C73" s="77" t="s">
        <v>32</v>
      </c>
      <c r="D73" s="78"/>
      <c r="E73" s="78"/>
      <c r="F73" s="79"/>
      <c r="G73" s="8" t="str">
        <f>IF(SUMPRODUCT(--ISNUMBER(SEARCH('Dropdown Selections'!C$2,C73)))&gt;0,'Dropdown Selections'!A$2,IF(SUMPRODUCT(--ISNUMBER(SEARCH('Dropdown Selections'!C$3,C73)))&gt;0,'Dropdown Selections'!A$3,IF(SUMPRODUCT(--ISNUMBER(SEARCH('Dropdown Selections'!D$4:D$9,C73)))&gt;0,'Dropdown Selections'!A$4,IF(SUMPRODUCT(--ISNUMBER(SEARCH('Dropdown Selections'!D$11:D$13,C73)))&gt;0,'Dropdown Selections'!A$5,IF(SUMPRODUCT(--ISNUMBER(SEARCH('Dropdown Selections'!C$15,C73)))&gt;0,'Dropdown Selections'!A$6,IF(SUMPRODUCT(--ISNUMBER(SEARCH('Dropdown Selections'!D$16:D$19,C73)))&gt;0,'Dropdown Selections'!A$7,IF(SUMPRODUCT(--ISNUMBER(SEARCH('Dropdown Selections'!C$21,C73)))&gt;0,'Dropdown Selections'!A$8,IF(SUMPRODUCT(--ISNUMBER(SEARCH('Dropdown Selections'!D$22:D$25,C73)))&gt;0,'Dropdown Selections'!A$9,IF(C73="331900 - Federal Grant - Other","OTHER",IF(C73="Total","TOTAL OF ALL CATEGORIES",""))))))))))</f>
        <v>HEALTH &amp; HUMAN SERVICES</v>
      </c>
      <c r="H73" s="14"/>
      <c r="I73" s="14"/>
      <c r="J73" s="14"/>
      <c r="K73" s="14"/>
      <c r="L73" s="14"/>
      <c r="M73" s="14"/>
      <c r="N73" s="14"/>
      <c r="O73" s="14"/>
      <c r="P73" s="14"/>
      <c r="Q73" s="80"/>
      <c r="R73" s="79"/>
      <c r="S73" s="91">
        <v>0</v>
      </c>
      <c r="T73" s="79"/>
    </row>
    <row r="74" spans="2:20" x14ac:dyDescent="0.2">
      <c r="B74" s="15"/>
      <c r="C74" s="77" t="s">
        <v>24</v>
      </c>
      <c r="D74" s="78"/>
      <c r="E74" s="78"/>
      <c r="F74" s="79"/>
      <c r="G74" s="8" t="str">
        <f>IF(SUMPRODUCT(--ISNUMBER(SEARCH('Dropdown Selections'!C$2,C74)))&gt;0,'Dropdown Selections'!A$2,IF(SUMPRODUCT(--ISNUMBER(SEARCH('Dropdown Selections'!C$3,C74)))&gt;0,'Dropdown Selections'!A$3,IF(SUMPRODUCT(--ISNUMBER(SEARCH('Dropdown Selections'!D$4:D$9,C74)))&gt;0,'Dropdown Selections'!A$4,IF(SUMPRODUCT(--ISNUMBER(SEARCH('Dropdown Selections'!D$11:D$13,C74)))&gt;0,'Dropdown Selections'!A$5,IF(SUMPRODUCT(--ISNUMBER(SEARCH('Dropdown Selections'!C$15,C74)))&gt;0,'Dropdown Selections'!A$6,IF(SUMPRODUCT(--ISNUMBER(SEARCH('Dropdown Selections'!D$16:D$19,C74)))&gt;0,'Dropdown Selections'!A$7,IF(SUMPRODUCT(--ISNUMBER(SEARCH('Dropdown Selections'!C$21,C74)))&gt;0,'Dropdown Selections'!A$8,IF(SUMPRODUCT(--ISNUMBER(SEARCH('Dropdown Selections'!D$22:D$25,C74)))&gt;0,'Dropdown Selections'!A$9,IF(C74="331900 - Federal Grant - Other","OTHER",IF(C74="Total","TOTAL OF ALL CATEGORIES",""))))))))))</f>
        <v>HEALTH &amp; HUMAN SERVICES</v>
      </c>
      <c r="H74" s="14"/>
      <c r="I74" s="42">
        <v>1697</v>
      </c>
      <c r="J74" s="14"/>
      <c r="K74" s="14"/>
      <c r="L74" s="14"/>
      <c r="M74" s="14"/>
      <c r="N74" s="14"/>
      <c r="O74" s="14"/>
      <c r="P74" s="14"/>
      <c r="Q74" s="80"/>
      <c r="R74" s="79"/>
      <c r="S74" s="81">
        <v>1697</v>
      </c>
      <c r="T74" s="79"/>
    </row>
    <row r="75" spans="2:20" x14ac:dyDescent="0.2">
      <c r="B75" s="15"/>
      <c r="C75" s="77" t="s">
        <v>18</v>
      </c>
      <c r="D75" s="78"/>
      <c r="E75" s="78"/>
      <c r="F75" s="79"/>
      <c r="G75" s="8" t="str">
        <f>IF(SUMPRODUCT(--ISNUMBER(SEARCH('Dropdown Selections'!C$2,C75)))&gt;0,'Dropdown Selections'!A$2,IF(SUMPRODUCT(--ISNUMBER(SEARCH('Dropdown Selections'!C$3,C75)))&gt;0,'Dropdown Selections'!A$3,IF(SUMPRODUCT(--ISNUMBER(SEARCH('Dropdown Selections'!D$4:D$9,C75)))&gt;0,'Dropdown Selections'!A$4,IF(SUMPRODUCT(--ISNUMBER(SEARCH('Dropdown Selections'!D$11:D$13,C75)))&gt;0,'Dropdown Selections'!A$5,IF(SUMPRODUCT(--ISNUMBER(SEARCH('Dropdown Selections'!C$15,C75)))&gt;0,'Dropdown Selections'!A$6,IF(SUMPRODUCT(--ISNUMBER(SEARCH('Dropdown Selections'!D$16:D$19,C75)))&gt;0,'Dropdown Selections'!A$7,IF(SUMPRODUCT(--ISNUMBER(SEARCH('Dropdown Selections'!C$21,C75)))&gt;0,'Dropdown Selections'!A$8,IF(SUMPRODUCT(--ISNUMBER(SEARCH('Dropdown Selections'!D$22:D$25,C75)))&gt;0,'Dropdown Selections'!A$9,IF(C75="331900 - Federal Grant - Other","OTHER",IF(C75="Total","TOTAL OF ALL CATEGORIES",""))))))))))</f>
        <v>HEALTH &amp; HUMAN SERVICES</v>
      </c>
      <c r="H75" s="14"/>
      <c r="I75" s="14"/>
      <c r="J75" s="14"/>
      <c r="K75" s="14"/>
      <c r="L75" s="14"/>
      <c r="M75" s="14"/>
      <c r="N75" s="14"/>
      <c r="O75" s="14"/>
      <c r="P75" s="14"/>
      <c r="Q75" s="80"/>
      <c r="R75" s="79"/>
      <c r="S75" s="91">
        <v>0</v>
      </c>
      <c r="T75" s="79"/>
    </row>
    <row r="76" spans="2:20" x14ac:dyDescent="0.2">
      <c r="B76" s="15"/>
      <c r="C76" s="77" t="s">
        <v>46</v>
      </c>
      <c r="D76" s="78"/>
      <c r="E76" s="78"/>
      <c r="F76" s="79"/>
      <c r="G76" s="8" t="str">
        <f>IF(SUMPRODUCT(--ISNUMBER(SEARCH('Dropdown Selections'!C$2,C76)))&gt;0,'Dropdown Selections'!A$2,IF(SUMPRODUCT(--ISNUMBER(SEARCH('Dropdown Selections'!C$3,C76)))&gt;0,'Dropdown Selections'!A$3,IF(SUMPRODUCT(--ISNUMBER(SEARCH('Dropdown Selections'!D$4:D$9,C76)))&gt;0,'Dropdown Selections'!A$4,IF(SUMPRODUCT(--ISNUMBER(SEARCH('Dropdown Selections'!D$11:D$13,C76)))&gt;0,'Dropdown Selections'!A$5,IF(SUMPRODUCT(--ISNUMBER(SEARCH('Dropdown Selections'!C$15,C76)))&gt;0,'Dropdown Selections'!A$6,IF(SUMPRODUCT(--ISNUMBER(SEARCH('Dropdown Selections'!D$16:D$19,C76)))&gt;0,'Dropdown Selections'!A$7,IF(SUMPRODUCT(--ISNUMBER(SEARCH('Dropdown Selections'!C$21,C76)))&gt;0,'Dropdown Selections'!A$8,IF(SUMPRODUCT(--ISNUMBER(SEARCH('Dropdown Selections'!D$22:D$25,C76)))&gt;0,'Dropdown Selections'!A$9,IF(C76="331900 - Federal Grant - Other","OTHER",IF(C76="Total","TOTAL OF ALL CATEGORIES",""))))))))))</f>
        <v>COURTS</v>
      </c>
      <c r="H76" s="14"/>
      <c r="I76" s="14"/>
      <c r="J76" s="14"/>
      <c r="K76" s="14"/>
      <c r="L76" s="14"/>
      <c r="M76" s="14"/>
      <c r="N76" s="14"/>
      <c r="O76" s="14"/>
      <c r="P76" s="14"/>
      <c r="Q76" s="80"/>
      <c r="R76" s="79"/>
      <c r="S76" s="91">
        <v>0</v>
      </c>
      <c r="T76" s="79"/>
    </row>
    <row r="77" spans="2:20" x14ac:dyDescent="0.2">
      <c r="B77" s="15"/>
      <c r="C77" s="77" t="s">
        <v>29</v>
      </c>
      <c r="D77" s="78"/>
      <c r="E77" s="78"/>
      <c r="F77" s="79"/>
      <c r="G77" s="8" t="str">
        <f>IF(SUMPRODUCT(--ISNUMBER(SEARCH('Dropdown Selections'!C$2,C77)))&gt;0,'Dropdown Selections'!A$2,IF(SUMPRODUCT(--ISNUMBER(SEARCH('Dropdown Selections'!C$3,C77)))&gt;0,'Dropdown Selections'!A$3,IF(SUMPRODUCT(--ISNUMBER(SEARCH('Dropdown Selections'!D$4:D$9,C77)))&gt;0,'Dropdown Selections'!A$4,IF(SUMPRODUCT(--ISNUMBER(SEARCH('Dropdown Selections'!D$11:D$13,C77)))&gt;0,'Dropdown Selections'!A$5,IF(SUMPRODUCT(--ISNUMBER(SEARCH('Dropdown Selections'!C$15,C77)))&gt;0,'Dropdown Selections'!A$6,IF(SUMPRODUCT(--ISNUMBER(SEARCH('Dropdown Selections'!D$16:D$19,C77)))&gt;0,'Dropdown Selections'!A$7,IF(SUMPRODUCT(--ISNUMBER(SEARCH('Dropdown Selections'!C$21,C77)))&gt;0,'Dropdown Selections'!A$8,IF(SUMPRODUCT(--ISNUMBER(SEARCH('Dropdown Selections'!D$22:D$25,C77)))&gt;0,'Dropdown Selections'!A$9,IF(C77="331900 - Federal Grant - Other","OTHER",IF(C77="Total","TOTAL OF ALL CATEGORIES",""))))))))))</f>
        <v>OTHER</v>
      </c>
      <c r="H77" s="14"/>
      <c r="I77" s="14"/>
      <c r="J77" s="14"/>
      <c r="K77" s="14"/>
      <c r="L77" s="14"/>
      <c r="M77" s="14"/>
      <c r="N77" s="14"/>
      <c r="O77" s="14"/>
      <c r="P77" s="14"/>
      <c r="Q77" s="80"/>
      <c r="R77" s="79"/>
      <c r="S77" s="91">
        <v>0</v>
      </c>
      <c r="T77" s="79"/>
    </row>
    <row r="78" spans="2:20" x14ac:dyDescent="0.2">
      <c r="B78" s="13"/>
      <c r="C78" s="70" t="s">
        <v>12</v>
      </c>
      <c r="D78" s="71"/>
      <c r="E78" s="84" t="s">
        <v>12</v>
      </c>
      <c r="F78" s="79"/>
      <c r="G78" s="8" t="str">
        <f>IF(SUMPRODUCT(--ISNUMBER(SEARCH('Dropdown Selections'!C$2,C78)))&gt;0,'Dropdown Selections'!A$2,IF(SUMPRODUCT(--ISNUMBER(SEARCH('Dropdown Selections'!C$3,C78)))&gt;0,'Dropdown Selections'!A$3,IF(SUMPRODUCT(--ISNUMBER(SEARCH('Dropdown Selections'!D$4:D$9,C78)))&gt;0,'Dropdown Selections'!A$4,IF(SUMPRODUCT(--ISNUMBER(SEARCH('Dropdown Selections'!D$11:D$13,C78)))&gt;0,'Dropdown Selections'!A$5,IF(SUMPRODUCT(--ISNUMBER(SEARCH('Dropdown Selections'!C$15,C78)))&gt;0,'Dropdown Selections'!A$6,IF(SUMPRODUCT(--ISNUMBER(SEARCH('Dropdown Selections'!D$16:D$19,C78)))&gt;0,'Dropdown Selections'!A$7,IF(SUMPRODUCT(--ISNUMBER(SEARCH('Dropdown Selections'!C$21,C78)))&gt;0,'Dropdown Selections'!A$8,IF(SUMPRODUCT(--ISNUMBER(SEARCH('Dropdown Selections'!D$22:D$25,C78)))&gt;0,'Dropdown Selections'!A$9,IF(C78="331900 - Federal Grant - Other","OTHER",IF(C78="Total","TOTAL OF ALL CATEGORIES",""))))))))))</f>
        <v>TOTAL OF ALL CATEGORIES</v>
      </c>
      <c r="H78" s="43">
        <v>2393812</v>
      </c>
      <c r="I78" s="43">
        <v>3165675</v>
      </c>
      <c r="J78" s="12"/>
      <c r="K78" s="43">
        <v>162335</v>
      </c>
      <c r="L78" s="12"/>
      <c r="M78" s="43">
        <v>69048</v>
      </c>
      <c r="N78" s="12"/>
      <c r="O78" s="12"/>
      <c r="P78" s="12"/>
      <c r="Q78" s="85"/>
      <c r="R78" s="79"/>
      <c r="S78" s="86">
        <v>5790870</v>
      </c>
      <c r="T78" s="79"/>
    </row>
    <row r="79" spans="2:20" ht="18" customHeight="1" x14ac:dyDescent="0.2">
      <c r="F79" s="82"/>
      <c r="G79" s="82"/>
      <c r="H79" s="83"/>
      <c r="I79" s="83"/>
      <c r="J79" s="83"/>
      <c r="K79" s="83"/>
      <c r="L79" s="83"/>
      <c r="M79" s="83"/>
      <c r="N79" s="83"/>
      <c r="O79" s="83"/>
      <c r="P79" s="83"/>
      <c r="Q79" s="83"/>
    </row>
  </sheetData>
  <mergeCells count="233">
    <mergeCell ref="D2:S2"/>
    <mergeCell ref="B4:D4"/>
    <mergeCell ref="E4:F4"/>
    <mergeCell ref="Q4:R4"/>
    <mergeCell ref="S4:T4"/>
    <mergeCell ref="B5:J5"/>
    <mergeCell ref="Q5:R5"/>
    <mergeCell ref="S5:T5"/>
    <mergeCell ref="B6:F6"/>
    <mergeCell ref="Q6:R6"/>
    <mergeCell ref="S6:T6"/>
    <mergeCell ref="C7:F7"/>
    <mergeCell ref="Q7:R7"/>
    <mergeCell ref="S7:T7"/>
    <mergeCell ref="C8:F8"/>
    <mergeCell ref="Q8:R8"/>
    <mergeCell ref="S8:T8"/>
    <mergeCell ref="C9:F9"/>
    <mergeCell ref="Q9:R9"/>
    <mergeCell ref="S9:T9"/>
    <mergeCell ref="C10:F10"/>
    <mergeCell ref="Q10:R10"/>
    <mergeCell ref="S10:T10"/>
    <mergeCell ref="C11:F11"/>
    <mergeCell ref="Q11:R11"/>
    <mergeCell ref="S11:T11"/>
    <mergeCell ref="C12:F12"/>
    <mergeCell ref="Q12:R12"/>
    <mergeCell ref="S12:T12"/>
    <mergeCell ref="C13:F13"/>
    <mergeCell ref="Q13:R13"/>
    <mergeCell ref="S13:T13"/>
    <mergeCell ref="C14:F14"/>
    <mergeCell ref="Q14:R14"/>
    <mergeCell ref="S14:T14"/>
    <mergeCell ref="C15:F15"/>
    <mergeCell ref="Q15:R15"/>
    <mergeCell ref="S15:T15"/>
    <mergeCell ref="C16:F16"/>
    <mergeCell ref="Q16:R16"/>
    <mergeCell ref="S16:T16"/>
    <mergeCell ref="C17:F17"/>
    <mergeCell ref="Q17:R17"/>
    <mergeCell ref="S17:T17"/>
    <mergeCell ref="C18:F18"/>
    <mergeCell ref="Q18:R18"/>
    <mergeCell ref="S18:T18"/>
    <mergeCell ref="C19:F19"/>
    <mergeCell ref="Q19:R19"/>
    <mergeCell ref="S19:T19"/>
    <mergeCell ref="C20:F20"/>
    <mergeCell ref="Q20:R20"/>
    <mergeCell ref="S20:T20"/>
    <mergeCell ref="C21:F21"/>
    <mergeCell ref="Q21:R21"/>
    <mergeCell ref="S21:T21"/>
    <mergeCell ref="C22:F22"/>
    <mergeCell ref="Q22:R22"/>
    <mergeCell ref="S22:T22"/>
    <mergeCell ref="C23:F23"/>
    <mergeCell ref="Q23:R23"/>
    <mergeCell ref="S23:T23"/>
    <mergeCell ref="C24:F24"/>
    <mergeCell ref="Q24:R24"/>
    <mergeCell ref="S24:T24"/>
    <mergeCell ref="C25:F25"/>
    <mergeCell ref="Q25:R25"/>
    <mergeCell ref="S25:T25"/>
    <mergeCell ref="C26:F26"/>
    <mergeCell ref="Q26:R26"/>
    <mergeCell ref="S26:T26"/>
    <mergeCell ref="C27:F27"/>
    <mergeCell ref="Q27:R27"/>
    <mergeCell ref="S27:T27"/>
    <mergeCell ref="C28:F28"/>
    <mergeCell ref="Q28:R28"/>
    <mergeCell ref="S28:T28"/>
    <mergeCell ref="C29:D29"/>
    <mergeCell ref="E29:F29"/>
    <mergeCell ref="Q29:R29"/>
    <mergeCell ref="S29:T29"/>
    <mergeCell ref="B30:J30"/>
    <mergeCell ref="Q30:R30"/>
    <mergeCell ref="S30:T30"/>
    <mergeCell ref="B31:F31"/>
    <mergeCell ref="Q31:R31"/>
    <mergeCell ref="S31:T31"/>
    <mergeCell ref="C32:F32"/>
    <mergeCell ref="Q32:R32"/>
    <mergeCell ref="S32:T32"/>
    <mergeCell ref="C33:F33"/>
    <mergeCell ref="Q33:R33"/>
    <mergeCell ref="S33:T33"/>
    <mergeCell ref="C34:F34"/>
    <mergeCell ref="Q34:R34"/>
    <mergeCell ref="S34:T34"/>
    <mergeCell ref="C35:F35"/>
    <mergeCell ref="Q35:R35"/>
    <mergeCell ref="S35:T35"/>
    <mergeCell ref="C36:F36"/>
    <mergeCell ref="Q36:R36"/>
    <mergeCell ref="S36:T36"/>
    <mergeCell ref="C37:F37"/>
    <mergeCell ref="Q37:R37"/>
    <mergeCell ref="S37:T37"/>
    <mergeCell ref="C38:F38"/>
    <mergeCell ref="Q38:R38"/>
    <mergeCell ref="S38:T38"/>
    <mergeCell ref="C39:F39"/>
    <mergeCell ref="Q39:R39"/>
    <mergeCell ref="S39:T39"/>
    <mergeCell ref="C40:F40"/>
    <mergeCell ref="Q40:R40"/>
    <mergeCell ref="S40:T40"/>
    <mergeCell ref="C41:D41"/>
    <mergeCell ref="E41:F41"/>
    <mergeCell ref="Q41:R41"/>
    <mergeCell ref="S41:T41"/>
    <mergeCell ref="B42:J42"/>
    <mergeCell ref="Q42:R42"/>
    <mergeCell ref="S42:T42"/>
    <mergeCell ref="B43:F43"/>
    <mergeCell ref="Q43:R43"/>
    <mergeCell ref="S43:T43"/>
    <mergeCell ref="C44:F44"/>
    <mergeCell ref="Q44:R44"/>
    <mergeCell ref="S44:T44"/>
    <mergeCell ref="C45:F45"/>
    <mergeCell ref="Q45:R45"/>
    <mergeCell ref="S45:T45"/>
    <mergeCell ref="C46:F46"/>
    <mergeCell ref="Q46:R46"/>
    <mergeCell ref="S46:T46"/>
    <mergeCell ref="C47:F47"/>
    <mergeCell ref="Q47:R47"/>
    <mergeCell ref="S47:T47"/>
    <mergeCell ref="C48:F48"/>
    <mergeCell ref="Q48:R48"/>
    <mergeCell ref="S48:T48"/>
    <mergeCell ref="C49:F49"/>
    <mergeCell ref="Q49:R49"/>
    <mergeCell ref="S49:T49"/>
    <mergeCell ref="C50:F50"/>
    <mergeCell ref="Q50:R50"/>
    <mergeCell ref="S50:T50"/>
    <mergeCell ref="C51:D51"/>
    <mergeCell ref="E51:F51"/>
    <mergeCell ref="Q51:R51"/>
    <mergeCell ref="S51:T51"/>
    <mergeCell ref="B52:J52"/>
    <mergeCell ref="Q52:R52"/>
    <mergeCell ref="S52:T52"/>
    <mergeCell ref="B53:F53"/>
    <mergeCell ref="Q53:R53"/>
    <mergeCell ref="S53:T53"/>
    <mergeCell ref="C54:F54"/>
    <mergeCell ref="Q54:R54"/>
    <mergeCell ref="S54:T54"/>
    <mergeCell ref="C55:F55"/>
    <mergeCell ref="Q55:R55"/>
    <mergeCell ref="S55:T55"/>
    <mergeCell ref="C56:F56"/>
    <mergeCell ref="Q56:R56"/>
    <mergeCell ref="S56:T56"/>
    <mergeCell ref="C57:F57"/>
    <mergeCell ref="Q57:R57"/>
    <mergeCell ref="S57:T57"/>
    <mergeCell ref="C58:F58"/>
    <mergeCell ref="Q58:R58"/>
    <mergeCell ref="S58:T58"/>
    <mergeCell ref="C59:F59"/>
    <mergeCell ref="Q59:R59"/>
    <mergeCell ref="S59:T59"/>
    <mergeCell ref="C60:F60"/>
    <mergeCell ref="Q60:R60"/>
    <mergeCell ref="S60:T60"/>
    <mergeCell ref="C61:F61"/>
    <mergeCell ref="Q61:R61"/>
    <mergeCell ref="S61:T61"/>
    <mergeCell ref="C62:F62"/>
    <mergeCell ref="Q62:R62"/>
    <mergeCell ref="S62:T62"/>
    <mergeCell ref="C63:D63"/>
    <mergeCell ref="E63:F63"/>
    <mergeCell ref="Q63:R63"/>
    <mergeCell ref="S63:T63"/>
    <mergeCell ref="B64:J64"/>
    <mergeCell ref="Q64:R64"/>
    <mergeCell ref="S64:T64"/>
    <mergeCell ref="B65:F65"/>
    <mergeCell ref="Q65:R65"/>
    <mergeCell ref="S65:T65"/>
    <mergeCell ref="C66:F66"/>
    <mergeCell ref="Q66:R66"/>
    <mergeCell ref="S66:T66"/>
    <mergeCell ref="C67:F67"/>
    <mergeCell ref="Q67:R67"/>
    <mergeCell ref="S67:T67"/>
    <mergeCell ref="C68:F68"/>
    <mergeCell ref="Q68:R68"/>
    <mergeCell ref="S68:T68"/>
    <mergeCell ref="C69:F69"/>
    <mergeCell ref="Q69:R69"/>
    <mergeCell ref="S69:T69"/>
    <mergeCell ref="C70:F70"/>
    <mergeCell ref="Q70:R70"/>
    <mergeCell ref="S70:T70"/>
    <mergeCell ref="C71:F71"/>
    <mergeCell ref="Q71:R71"/>
    <mergeCell ref="S71:T71"/>
    <mergeCell ref="C72:F72"/>
    <mergeCell ref="Q72:R72"/>
    <mergeCell ref="S72:T72"/>
    <mergeCell ref="C73:F73"/>
    <mergeCell ref="Q73:R73"/>
    <mergeCell ref="S73:T73"/>
    <mergeCell ref="S77:T77"/>
    <mergeCell ref="C74:F74"/>
    <mergeCell ref="Q74:R74"/>
    <mergeCell ref="S74:T74"/>
    <mergeCell ref="C75:F75"/>
    <mergeCell ref="Q75:R75"/>
    <mergeCell ref="S75:T75"/>
    <mergeCell ref="C78:D78"/>
    <mergeCell ref="E78:F78"/>
    <mergeCell ref="Q78:R78"/>
    <mergeCell ref="S78:T78"/>
    <mergeCell ref="F79:Q79"/>
    <mergeCell ref="C76:F76"/>
    <mergeCell ref="Q76:R76"/>
    <mergeCell ref="S76:T76"/>
    <mergeCell ref="C77:F77"/>
    <mergeCell ref="Q77:R77"/>
  </mergeCells>
  <pageMargins left="1E-3" right="1E-3" top="0.25" bottom="0.67582992125984265" header="0.25" footer="0.25"/>
  <pageSetup orientation="landscape" horizontalDpi="0" verticalDpi="0"/>
  <headerFooter alignWithMargins="0">
    <oddFooter xml:space="preserve">&amp;L&amp;"Arial"&amp;7 Monday, February 12, 2018 &amp;C&amp;R&amp;"Arial"&amp;7Page &amp;P of &amp;N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6"/>
  <sheetViews>
    <sheetView showGridLines="0" topLeftCell="A31" workbookViewId="0">
      <selection activeCell="U34" sqref="U34"/>
    </sheetView>
  </sheetViews>
  <sheetFormatPr defaultRowHeight="12.75" x14ac:dyDescent="0.2"/>
  <cols>
    <col min="1" max="1" width="1" style="10" customWidth="1"/>
    <col min="2" max="2" width="3" style="10" customWidth="1"/>
    <col min="3" max="3" width="1" style="10" customWidth="1"/>
    <col min="4" max="4" width="10.5703125" style="10" customWidth="1"/>
    <col min="5" max="5" width="1.28515625" style="10" customWidth="1"/>
    <col min="6" max="6" width="24.28515625" style="10" customWidth="1"/>
    <col min="7" max="7" width="27.85546875" style="11" bestFit="1" customWidth="1"/>
    <col min="8" max="16" width="9.5703125" style="10" customWidth="1"/>
    <col min="17" max="17" width="3.7109375" style="10" customWidth="1"/>
    <col min="18" max="18" width="5.7109375" style="10" customWidth="1"/>
    <col min="19" max="19" width="7.42578125" style="10" customWidth="1"/>
    <col min="20" max="20" width="2" style="10" customWidth="1"/>
    <col min="21" max="16384" width="9.140625" style="10"/>
  </cols>
  <sheetData>
    <row r="1" spans="2:20" ht="5.45" customHeight="1" x14ac:dyDescent="0.2"/>
    <row r="2" spans="2:20" ht="18" customHeight="1" x14ac:dyDescent="0.2">
      <c r="D2" s="92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20" ht="3.6" customHeight="1" x14ac:dyDescent="0.2"/>
    <row r="4" spans="2:20" x14ac:dyDescent="0.2">
      <c r="B4" s="93">
        <v>2016</v>
      </c>
      <c r="C4" s="83"/>
      <c r="D4" s="83"/>
      <c r="E4" s="94"/>
      <c r="F4" s="83"/>
      <c r="H4" s="18"/>
      <c r="I4" s="18"/>
      <c r="J4" s="18"/>
      <c r="K4" s="18"/>
      <c r="L4" s="18"/>
      <c r="M4" s="18"/>
      <c r="N4" s="18"/>
      <c r="O4" s="18"/>
      <c r="P4" s="18"/>
      <c r="Q4" s="94"/>
      <c r="R4" s="83"/>
      <c r="S4" s="94"/>
      <c r="T4" s="83"/>
    </row>
    <row r="5" spans="2:20" x14ac:dyDescent="0.2">
      <c r="B5" s="89" t="s">
        <v>87</v>
      </c>
      <c r="C5" s="78"/>
      <c r="D5" s="78"/>
      <c r="E5" s="78"/>
      <c r="F5" s="78"/>
      <c r="G5" s="78"/>
      <c r="H5" s="78"/>
      <c r="I5" s="78"/>
      <c r="J5" s="79"/>
      <c r="K5" s="17"/>
      <c r="L5" s="17"/>
      <c r="M5" s="17"/>
      <c r="N5" s="17"/>
      <c r="O5" s="17"/>
      <c r="P5" s="17"/>
      <c r="Q5" s="90"/>
      <c r="R5" s="79"/>
      <c r="S5" s="90"/>
      <c r="T5" s="79"/>
    </row>
    <row r="6" spans="2:20" ht="18" x14ac:dyDescent="0.2">
      <c r="B6" s="87" t="s">
        <v>2</v>
      </c>
      <c r="C6" s="83"/>
      <c r="D6" s="83"/>
      <c r="E6" s="83"/>
      <c r="F6" s="83"/>
      <c r="H6" s="16" t="s">
        <v>3</v>
      </c>
      <c r="I6" s="9" t="s">
        <v>194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 t="s">
        <v>10</v>
      </c>
      <c r="Q6" s="88" t="s">
        <v>11</v>
      </c>
      <c r="R6" s="79"/>
      <c r="S6" s="88" t="s">
        <v>198</v>
      </c>
      <c r="T6" s="79"/>
    </row>
    <row r="7" spans="2:20" x14ac:dyDescent="0.2">
      <c r="B7" s="15"/>
      <c r="C7" s="77" t="s">
        <v>13</v>
      </c>
      <c r="D7" s="78"/>
      <c r="E7" s="78"/>
      <c r="F7" s="79"/>
      <c r="G7" s="8" t="str">
        <f>IF(SUMPRODUCT(--ISNUMBER(SEARCH('Dropdown Selections'!C$2,C7)))&gt;0,'Dropdown Selections'!A$2,IF(SUMPRODUCT(--ISNUMBER(SEARCH('Dropdown Selections'!C$3,C7)))&gt;0,'Dropdown Selections'!A$3,IF(SUMPRODUCT(--ISNUMBER(SEARCH('Dropdown Selections'!D$4:D$9,C7)))&gt;0,'Dropdown Selections'!A$4,IF(SUMPRODUCT(--ISNUMBER(SEARCH('Dropdown Selections'!D$11:D$13,C7)))&gt;0,'Dropdown Selections'!A$5,IF(SUMPRODUCT(--ISNUMBER(SEARCH('Dropdown Selections'!C$15,C7)))&gt;0,'Dropdown Selections'!A$6,IF(SUMPRODUCT(--ISNUMBER(SEARCH('Dropdown Selections'!D$16:D$19,C7)))&gt;0,'Dropdown Selections'!A$7,IF(SUMPRODUCT(--ISNUMBER(SEARCH('Dropdown Selections'!C$21,C7)))&gt;0,'Dropdown Selections'!A$8,IF(SUMPRODUCT(--ISNUMBER(SEARCH('Dropdown Selections'!D$22:D$25,C7)))&gt;0,'Dropdown Selections'!A$9,IF(C7="331900 - Federal Grant - Other","OTHER",IF(C7="Total","TOTAL OF ALL CATEGORIES",""))))))))))</f>
        <v>GENERAL GOVERNMENT</v>
      </c>
      <c r="H7" s="42">
        <v>103778</v>
      </c>
      <c r="I7" s="14"/>
      <c r="J7" s="14"/>
      <c r="K7" s="14"/>
      <c r="L7" s="14"/>
      <c r="M7" s="14"/>
      <c r="N7" s="14"/>
      <c r="O7" s="14"/>
      <c r="P7" s="14"/>
      <c r="Q7" s="80"/>
      <c r="R7" s="79"/>
      <c r="S7" s="81">
        <v>103778</v>
      </c>
      <c r="T7" s="79"/>
    </row>
    <row r="8" spans="2:20" x14ac:dyDescent="0.2">
      <c r="B8" s="15"/>
      <c r="C8" s="77" t="s">
        <v>14</v>
      </c>
      <c r="D8" s="78"/>
      <c r="E8" s="78"/>
      <c r="F8" s="79"/>
      <c r="G8" s="8" t="str">
        <f>IF(SUMPRODUCT(--ISNUMBER(SEARCH('Dropdown Selections'!C$2,C8)))&gt;0,'Dropdown Selections'!A$2,IF(SUMPRODUCT(--ISNUMBER(SEARCH('Dropdown Selections'!C$3,C8)))&gt;0,'Dropdown Selections'!A$3,IF(SUMPRODUCT(--ISNUMBER(SEARCH('Dropdown Selections'!D$4:D$9,C8)))&gt;0,'Dropdown Selections'!A$4,IF(SUMPRODUCT(--ISNUMBER(SEARCH('Dropdown Selections'!D$11:D$13,C8)))&gt;0,'Dropdown Selections'!A$5,IF(SUMPRODUCT(--ISNUMBER(SEARCH('Dropdown Selections'!C$15,C8)))&gt;0,'Dropdown Selections'!A$6,IF(SUMPRODUCT(--ISNUMBER(SEARCH('Dropdown Selections'!D$16:D$19,C8)))&gt;0,'Dropdown Selections'!A$7,IF(SUMPRODUCT(--ISNUMBER(SEARCH('Dropdown Selections'!C$21,C8)))&gt;0,'Dropdown Selections'!A$8,IF(SUMPRODUCT(--ISNUMBER(SEARCH('Dropdown Selections'!D$22:D$25,C8)))&gt;0,'Dropdown Selections'!A$9,IF(C8="331900 - Federal Grant - Other","OTHER",IF(C8="Total","TOTAL OF ALL CATEGORIES",""))))))))))</f>
        <v>PUBLIC SAFETY</v>
      </c>
      <c r="H8" s="42">
        <v>298443</v>
      </c>
      <c r="I8" s="42">
        <v>816170</v>
      </c>
      <c r="J8" s="14"/>
      <c r="K8" s="14"/>
      <c r="L8" s="14"/>
      <c r="M8" s="14"/>
      <c r="N8" s="14"/>
      <c r="O8" s="14"/>
      <c r="P8" s="14"/>
      <c r="Q8" s="80"/>
      <c r="R8" s="79"/>
      <c r="S8" s="81">
        <v>1114613</v>
      </c>
      <c r="T8" s="79"/>
    </row>
    <row r="9" spans="2:20" x14ac:dyDescent="0.2">
      <c r="B9" s="15"/>
      <c r="C9" s="77" t="s">
        <v>15</v>
      </c>
      <c r="D9" s="78"/>
      <c r="E9" s="78"/>
      <c r="F9" s="79"/>
      <c r="G9" s="8" t="str">
        <f>IF(SUMPRODUCT(--ISNUMBER(SEARCH('Dropdown Selections'!C$2,C9)))&gt;0,'Dropdown Selections'!A$2,IF(SUMPRODUCT(--ISNUMBER(SEARCH('Dropdown Selections'!C$3,C9)))&gt;0,'Dropdown Selections'!A$3,IF(SUMPRODUCT(--ISNUMBER(SEARCH('Dropdown Selections'!D$4:D$9,C9)))&gt;0,'Dropdown Selections'!A$4,IF(SUMPRODUCT(--ISNUMBER(SEARCH('Dropdown Selections'!D$11:D$13,C9)))&gt;0,'Dropdown Selections'!A$5,IF(SUMPRODUCT(--ISNUMBER(SEARCH('Dropdown Selections'!C$15,C9)))&gt;0,'Dropdown Selections'!A$6,IF(SUMPRODUCT(--ISNUMBER(SEARCH('Dropdown Selections'!D$16:D$19,C9)))&gt;0,'Dropdown Selections'!A$7,IF(SUMPRODUCT(--ISNUMBER(SEARCH('Dropdown Selections'!C$21,C9)))&gt;0,'Dropdown Selections'!A$8,IF(SUMPRODUCT(--ISNUMBER(SEARCH('Dropdown Selections'!D$22:D$25,C9)))&gt;0,'Dropdown Selections'!A$9,IF(C9="331900 - Federal Grant - Other","OTHER",IF(C9="Total","TOTAL OF ALL CATEGORIES",""))))))))))</f>
        <v>PHYSICAL ENVIRONMENT</v>
      </c>
      <c r="H9" s="42">
        <v>100214</v>
      </c>
      <c r="I9" s="14"/>
      <c r="J9" s="14"/>
      <c r="K9" s="14"/>
      <c r="L9" s="14"/>
      <c r="M9" s="14"/>
      <c r="N9" s="14"/>
      <c r="O9" s="14"/>
      <c r="P9" s="14"/>
      <c r="Q9" s="80"/>
      <c r="R9" s="79"/>
      <c r="S9" s="81">
        <v>100214</v>
      </c>
      <c r="T9" s="79"/>
    </row>
    <row r="10" spans="2:20" x14ac:dyDescent="0.2">
      <c r="B10" s="15"/>
      <c r="C10" s="77" t="s">
        <v>16</v>
      </c>
      <c r="D10" s="78"/>
      <c r="E10" s="78"/>
      <c r="F10" s="79"/>
      <c r="G10" s="8" t="str">
        <f>IF(SUMPRODUCT(--ISNUMBER(SEARCH('Dropdown Selections'!C$2,C10)))&gt;0,'Dropdown Selections'!A$2,IF(SUMPRODUCT(--ISNUMBER(SEARCH('Dropdown Selections'!C$3,C10)))&gt;0,'Dropdown Selections'!A$3,IF(SUMPRODUCT(--ISNUMBER(SEARCH('Dropdown Selections'!D$4:D$9,C10)))&gt;0,'Dropdown Selections'!A$4,IF(SUMPRODUCT(--ISNUMBER(SEARCH('Dropdown Selections'!D$11:D$13,C10)))&gt;0,'Dropdown Selections'!A$5,IF(SUMPRODUCT(--ISNUMBER(SEARCH('Dropdown Selections'!C$15,C10)))&gt;0,'Dropdown Selections'!A$6,IF(SUMPRODUCT(--ISNUMBER(SEARCH('Dropdown Selections'!D$16:D$19,C10)))&gt;0,'Dropdown Selections'!A$7,IF(SUMPRODUCT(--ISNUMBER(SEARCH('Dropdown Selections'!C$21,C10)))&gt;0,'Dropdown Selections'!A$8,IF(SUMPRODUCT(--ISNUMBER(SEARCH('Dropdown Selections'!D$22:D$25,C10)))&gt;0,'Dropdown Selections'!A$9,IF(C10="331900 - Federal Grant - Other","OTHER",IF(C10="Total","TOTAL OF ALL CATEGORIES",""))))))))))</f>
        <v>TRANSPORTATION</v>
      </c>
      <c r="H10" s="14"/>
      <c r="I10" s="42">
        <v>3169478</v>
      </c>
      <c r="J10" s="14"/>
      <c r="K10" s="14"/>
      <c r="L10" s="14"/>
      <c r="M10" s="14"/>
      <c r="N10" s="14"/>
      <c r="O10" s="14"/>
      <c r="P10" s="14"/>
      <c r="Q10" s="80"/>
      <c r="R10" s="79"/>
      <c r="S10" s="81">
        <v>3169478</v>
      </c>
      <c r="T10" s="79"/>
    </row>
    <row r="11" spans="2:20" x14ac:dyDescent="0.2">
      <c r="B11" s="15"/>
      <c r="C11" s="77" t="s">
        <v>17</v>
      </c>
      <c r="D11" s="78"/>
      <c r="E11" s="78"/>
      <c r="F11" s="79"/>
      <c r="G11" s="8" t="str">
        <f>IF(SUMPRODUCT(--ISNUMBER(SEARCH('Dropdown Selections'!C$2,C11)))&gt;0,'Dropdown Selections'!A$2,IF(SUMPRODUCT(--ISNUMBER(SEARCH('Dropdown Selections'!C$3,C11)))&gt;0,'Dropdown Selections'!A$3,IF(SUMPRODUCT(--ISNUMBER(SEARCH('Dropdown Selections'!D$4:D$9,C11)))&gt;0,'Dropdown Selections'!A$4,IF(SUMPRODUCT(--ISNUMBER(SEARCH('Dropdown Selections'!D$11:D$13,C11)))&gt;0,'Dropdown Selections'!A$5,IF(SUMPRODUCT(--ISNUMBER(SEARCH('Dropdown Selections'!C$15,C11)))&gt;0,'Dropdown Selections'!A$6,IF(SUMPRODUCT(--ISNUMBER(SEARCH('Dropdown Selections'!D$16:D$19,C11)))&gt;0,'Dropdown Selections'!A$7,IF(SUMPRODUCT(--ISNUMBER(SEARCH('Dropdown Selections'!C$21,C11)))&gt;0,'Dropdown Selections'!A$8,IF(SUMPRODUCT(--ISNUMBER(SEARCH('Dropdown Selections'!D$22:D$25,C11)))&gt;0,'Dropdown Selections'!A$9,IF(C11="331900 - Federal Grant - Other","OTHER",IF(C11="Total","TOTAL OF ALL CATEGORIES",""))))))))))</f>
        <v>ECONOMIC ENVIRONMENT</v>
      </c>
      <c r="H11" s="14"/>
      <c r="I11" s="42">
        <v>32598</v>
      </c>
      <c r="J11" s="14"/>
      <c r="K11" s="14"/>
      <c r="L11" s="14"/>
      <c r="M11" s="42">
        <v>99537</v>
      </c>
      <c r="N11" s="14"/>
      <c r="O11" s="14"/>
      <c r="P11" s="14"/>
      <c r="Q11" s="80"/>
      <c r="R11" s="79"/>
      <c r="S11" s="81">
        <v>132135</v>
      </c>
      <c r="T11" s="79"/>
    </row>
    <row r="12" spans="2:20" x14ac:dyDescent="0.2">
      <c r="B12" s="15"/>
      <c r="C12" s="77" t="s">
        <v>55</v>
      </c>
      <c r="D12" s="78"/>
      <c r="E12" s="78"/>
      <c r="F12" s="79"/>
      <c r="G12" s="8" t="str">
        <f>IF(SUMPRODUCT(--ISNUMBER(SEARCH('Dropdown Selections'!C$2,C12)))&gt;0,'Dropdown Selections'!A$2,IF(SUMPRODUCT(--ISNUMBER(SEARCH('Dropdown Selections'!C$3,C12)))&gt;0,'Dropdown Selections'!A$3,IF(SUMPRODUCT(--ISNUMBER(SEARCH('Dropdown Selections'!D$4:D$9,C12)))&gt;0,'Dropdown Selections'!A$4,IF(SUMPRODUCT(--ISNUMBER(SEARCH('Dropdown Selections'!D$11:D$13,C12)))&gt;0,'Dropdown Selections'!A$5,IF(SUMPRODUCT(--ISNUMBER(SEARCH('Dropdown Selections'!C$15,C12)))&gt;0,'Dropdown Selections'!A$6,IF(SUMPRODUCT(--ISNUMBER(SEARCH('Dropdown Selections'!D$16:D$19,C12)))&gt;0,'Dropdown Selections'!A$7,IF(SUMPRODUCT(--ISNUMBER(SEARCH('Dropdown Selections'!C$21,C12)))&gt;0,'Dropdown Selections'!A$8,IF(SUMPRODUCT(--ISNUMBER(SEARCH('Dropdown Selections'!D$22:D$25,C12)))&gt;0,'Dropdown Selections'!A$9,IF(C12="331900 - Federal Grant - Other","OTHER",IF(C12="Total","TOTAL OF ALL CATEGORIES",""))))))))))</f>
        <v>HEALTH &amp; HUMAN SERVICES</v>
      </c>
      <c r="H12" s="14"/>
      <c r="I12" s="42">
        <v>2582607</v>
      </c>
      <c r="J12" s="14"/>
      <c r="K12" s="14"/>
      <c r="L12" s="14"/>
      <c r="M12" s="14"/>
      <c r="N12" s="14"/>
      <c r="O12" s="14"/>
      <c r="P12" s="14"/>
      <c r="Q12" s="80"/>
      <c r="R12" s="79"/>
      <c r="S12" s="81">
        <v>2582607</v>
      </c>
      <c r="T12" s="79"/>
    </row>
    <row r="13" spans="2:20" x14ac:dyDescent="0.2">
      <c r="B13" s="15"/>
      <c r="C13" s="77" t="s">
        <v>18</v>
      </c>
      <c r="D13" s="78"/>
      <c r="E13" s="78"/>
      <c r="F13" s="79"/>
      <c r="G13" s="8" t="str">
        <f>IF(SUMPRODUCT(--ISNUMBER(SEARCH('Dropdown Selections'!C$2,C13)))&gt;0,'Dropdown Selections'!A$2,IF(SUMPRODUCT(--ISNUMBER(SEARCH('Dropdown Selections'!C$3,C13)))&gt;0,'Dropdown Selections'!A$3,IF(SUMPRODUCT(--ISNUMBER(SEARCH('Dropdown Selections'!D$4:D$9,C13)))&gt;0,'Dropdown Selections'!A$4,IF(SUMPRODUCT(--ISNUMBER(SEARCH('Dropdown Selections'!D$11:D$13,C13)))&gt;0,'Dropdown Selections'!A$5,IF(SUMPRODUCT(--ISNUMBER(SEARCH('Dropdown Selections'!C$15,C13)))&gt;0,'Dropdown Selections'!A$6,IF(SUMPRODUCT(--ISNUMBER(SEARCH('Dropdown Selections'!D$16:D$19,C13)))&gt;0,'Dropdown Selections'!A$7,IF(SUMPRODUCT(--ISNUMBER(SEARCH('Dropdown Selections'!C$21,C13)))&gt;0,'Dropdown Selections'!A$8,IF(SUMPRODUCT(--ISNUMBER(SEARCH('Dropdown Selections'!D$22:D$25,C13)))&gt;0,'Dropdown Selections'!A$9,IF(C13="331900 - Federal Grant - Other","OTHER",IF(C13="Total","TOTAL OF ALL CATEGORIES",""))))))))))</f>
        <v>HEALTH &amp; HUMAN SERVICES</v>
      </c>
      <c r="H13" s="42">
        <v>16884</v>
      </c>
      <c r="I13" s="42">
        <v>167795</v>
      </c>
      <c r="J13" s="14"/>
      <c r="K13" s="14"/>
      <c r="L13" s="14"/>
      <c r="M13" s="14"/>
      <c r="N13" s="14"/>
      <c r="O13" s="14"/>
      <c r="P13" s="14"/>
      <c r="Q13" s="80"/>
      <c r="R13" s="79"/>
      <c r="S13" s="81">
        <v>184679</v>
      </c>
      <c r="T13" s="79"/>
    </row>
    <row r="14" spans="2:20" x14ac:dyDescent="0.2">
      <c r="B14" s="13"/>
      <c r="C14" s="70" t="s">
        <v>12</v>
      </c>
      <c r="D14" s="71"/>
      <c r="E14" s="84" t="s">
        <v>12</v>
      </c>
      <c r="F14" s="79"/>
      <c r="G14" s="8" t="str">
        <f>IF(SUMPRODUCT(--ISNUMBER(SEARCH('Dropdown Selections'!C$2,C14)))&gt;0,'Dropdown Selections'!A$2,IF(SUMPRODUCT(--ISNUMBER(SEARCH('Dropdown Selections'!C$3,C14)))&gt;0,'Dropdown Selections'!A$3,IF(SUMPRODUCT(--ISNUMBER(SEARCH('Dropdown Selections'!D$4:D$9,C14)))&gt;0,'Dropdown Selections'!A$4,IF(SUMPRODUCT(--ISNUMBER(SEARCH('Dropdown Selections'!D$11:D$13,C14)))&gt;0,'Dropdown Selections'!A$5,IF(SUMPRODUCT(--ISNUMBER(SEARCH('Dropdown Selections'!C$15,C14)))&gt;0,'Dropdown Selections'!A$6,IF(SUMPRODUCT(--ISNUMBER(SEARCH('Dropdown Selections'!D$16:D$19,C14)))&gt;0,'Dropdown Selections'!A$7,IF(SUMPRODUCT(--ISNUMBER(SEARCH('Dropdown Selections'!C$21,C14)))&gt;0,'Dropdown Selections'!A$8,IF(SUMPRODUCT(--ISNUMBER(SEARCH('Dropdown Selections'!D$22:D$25,C14)))&gt;0,'Dropdown Selections'!A$9,IF(C14="331900 - Federal Grant - Other","OTHER",IF(C14="Total","TOTAL OF ALL CATEGORIES",""))))))))))</f>
        <v>TOTAL OF ALL CATEGORIES</v>
      </c>
      <c r="H14" s="43">
        <v>519319</v>
      </c>
      <c r="I14" s="43">
        <v>6768648</v>
      </c>
      <c r="J14" s="12"/>
      <c r="K14" s="12"/>
      <c r="L14" s="12"/>
      <c r="M14" s="43">
        <v>99537</v>
      </c>
      <c r="N14" s="12"/>
      <c r="O14" s="12"/>
      <c r="P14" s="12"/>
      <c r="Q14" s="85"/>
      <c r="R14" s="79"/>
      <c r="S14" s="86">
        <v>7387504</v>
      </c>
      <c r="T14" s="79"/>
    </row>
    <row r="15" spans="2:20" x14ac:dyDescent="0.2">
      <c r="B15" s="89" t="s">
        <v>86</v>
      </c>
      <c r="C15" s="78"/>
      <c r="D15" s="78"/>
      <c r="E15" s="78"/>
      <c r="F15" s="78"/>
      <c r="G15" s="78"/>
      <c r="H15" s="78"/>
      <c r="I15" s="78"/>
      <c r="J15" s="79"/>
      <c r="K15" s="17"/>
      <c r="L15" s="17"/>
      <c r="M15" s="17"/>
      <c r="N15" s="17"/>
      <c r="O15" s="17"/>
      <c r="P15" s="17"/>
      <c r="Q15" s="90"/>
      <c r="R15" s="79"/>
      <c r="S15" s="90"/>
      <c r="T15" s="79"/>
    </row>
    <row r="16" spans="2:20" ht="18" x14ac:dyDescent="0.2">
      <c r="B16" s="87" t="s">
        <v>2</v>
      </c>
      <c r="C16" s="83"/>
      <c r="D16" s="83"/>
      <c r="E16" s="83"/>
      <c r="F16" s="83"/>
      <c r="H16" s="16" t="s">
        <v>3</v>
      </c>
      <c r="I16" s="9" t="s">
        <v>194</v>
      </c>
      <c r="J16" s="16" t="s">
        <v>4</v>
      </c>
      <c r="K16" s="16" t="s">
        <v>5</v>
      </c>
      <c r="L16" s="16" t="s">
        <v>6</v>
      </c>
      <c r="M16" s="16" t="s">
        <v>7</v>
      </c>
      <c r="N16" s="16" t="s">
        <v>8</v>
      </c>
      <c r="O16" s="16" t="s">
        <v>9</v>
      </c>
      <c r="P16" s="16" t="s">
        <v>10</v>
      </c>
      <c r="Q16" s="88" t="s">
        <v>11</v>
      </c>
      <c r="R16" s="79"/>
      <c r="S16" s="88" t="s">
        <v>198</v>
      </c>
      <c r="T16" s="79"/>
    </row>
    <row r="17" spans="2:20" x14ac:dyDescent="0.2">
      <c r="B17" s="15"/>
      <c r="C17" s="77" t="s">
        <v>13</v>
      </c>
      <c r="D17" s="78"/>
      <c r="E17" s="78"/>
      <c r="F17" s="79"/>
      <c r="G17" s="8" t="str">
        <f>IF(SUMPRODUCT(--ISNUMBER(SEARCH('Dropdown Selections'!C$2,C17)))&gt;0,'Dropdown Selections'!A$2,IF(SUMPRODUCT(--ISNUMBER(SEARCH('Dropdown Selections'!C$3,C17)))&gt;0,'Dropdown Selections'!A$3,IF(SUMPRODUCT(--ISNUMBER(SEARCH('Dropdown Selections'!D$4:D$9,C17)))&gt;0,'Dropdown Selections'!A$4,IF(SUMPRODUCT(--ISNUMBER(SEARCH('Dropdown Selections'!D$11:D$13,C17)))&gt;0,'Dropdown Selections'!A$5,IF(SUMPRODUCT(--ISNUMBER(SEARCH('Dropdown Selections'!C$15,C17)))&gt;0,'Dropdown Selections'!A$6,IF(SUMPRODUCT(--ISNUMBER(SEARCH('Dropdown Selections'!D$16:D$19,C17)))&gt;0,'Dropdown Selections'!A$7,IF(SUMPRODUCT(--ISNUMBER(SEARCH('Dropdown Selections'!C$21,C17)))&gt;0,'Dropdown Selections'!A$8,IF(SUMPRODUCT(--ISNUMBER(SEARCH('Dropdown Selections'!D$22:D$25,C17)))&gt;0,'Dropdown Selections'!A$9,IF(C17="331900 - Federal Grant - Other","OTHER",IF(C17="Total","TOTAL OF ALL CATEGORIES",""))))))))))</f>
        <v>GENERAL GOVERNMENT</v>
      </c>
      <c r="H17" s="42">
        <v>520932</v>
      </c>
      <c r="I17" s="42">
        <v>38127</v>
      </c>
      <c r="J17" s="14"/>
      <c r="K17" s="14"/>
      <c r="L17" s="14"/>
      <c r="M17" s="14"/>
      <c r="N17" s="14"/>
      <c r="O17" s="14"/>
      <c r="P17" s="14"/>
      <c r="Q17" s="80"/>
      <c r="R17" s="79"/>
      <c r="S17" s="81">
        <v>559059</v>
      </c>
      <c r="T17" s="79"/>
    </row>
    <row r="18" spans="2:20" x14ac:dyDescent="0.2">
      <c r="B18" s="15"/>
      <c r="C18" s="77" t="s">
        <v>14</v>
      </c>
      <c r="D18" s="78"/>
      <c r="E18" s="78"/>
      <c r="F18" s="79"/>
      <c r="G18" s="8" t="str">
        <f>IF(SUMPRODUCT(--ISNUMBER(SEARCH('Dropdown Selections'!C$2,C18)))&gt;0,'Dropdown Selections'!A$2,IF(SUMPRODUCT(--ISNUMBER(SEARCH('Dropdown Selections'!C$3,C18)))&gt;0,'Dropdown Selections'!A$3,IF(SUMPRODUCT(--ISNUMBER(SEARCH('Dropdown Selections'!D$4:D$9,C18)))&gt;0,'Dropdown Selections'!A$4,IF(SUMPRODUCT(--ISNUMBER(SEARCH('Dropdown Selections'!D$11:D$13,C18)))&gt;0,'Dropdown Selections'!A$5,IF(SUMPRODUCT(--ISNUMBER(SEARCH('Dropdown Selections'!C$15,C18)))&gt;0,'Dropdown Selections'!A$6,IF(SUMPRODUCT(--ISNUMBER(SEARCH('Dropdown Selections'!D$16:D$19,C18)))&gt;0,'Dropdown Selections'!A$7,IF(SUMPRODUCT(--ISNUMBER(SEARCH('Dropdown Selections'!C$21,C18)))&gt;0,'Dropdown Selections'!A$8,IF(SUMPRODUCT(--ISNUMBER(SEARCH('Dropdown Selections'!D$22:D$25,C18)))&gt;0,'Dropdown Selections'!A$9,IF(C18="331900 - Federal Grant - Other","OTHER",IF(C18="Total","TOTAL OF ALL CATEGORIES",""))))))))))</f>
        <v>PUBLIC SAFETY</v>
      </c>
      <c r="H18" s="42">
        <v>112443</v>
      </c>
      <c r="I18" s="42">
        <v>166730</v>
      </c>
      <c r="J18" s="14"/>
      <c r="K18" s="14"/>
      <c r="L18" s="14"/>
      <c r="M18" s="14"/>
      <c r="N18" s="14"/>
      <c r="O18" s="14"/>
      <c r="P18" s="14"/>
      <c r="Q18" s="80"/>
      <c r="R18" s="79"/>
      <c r="S18" s="81">
        <v>279173</v>
      </c>
      <c r="T18" s="79"/>
    </row>
    <row r="19" spans="2:20" x14ac:dyDescent="0.2">
      <c r="B19" s="15"/>
      <c r="C19" s="77" t="s">
        <v>15</v>
      </c>
      <c r="D19" s="78"/>
      <c r="E19" s="78"/>
      <c r="F19" s="79"/>
      <c r="G19" s="8" t="str">
        <f>IF(SUMPRODUCT(--ISNUMBER(SEARCH('Dropdown Selections'!C$2,C19)))&gt;0,'Dropdown Selections'!A$2,IF(SUMPRODUCT(--ISNUMBER(SEARCH('Dropdown Selections'!C$3,C19)))&gt;0,'Dropdown Selections'!A$3,IF(SUMPRODUCT(--ISNUMBER(SEARCH('Dropdown Selections'!D$4:D$9,C19)))&gt;0,'Dropdown Selections'!A$4,IF(SUMPRODUCT(--ISNUMBER(SEARCH('Dropdown Selections'!D$11:D$13,C19)))&gt;0,'Dropdown Selections'!A$5,IF(SUMPRODUCT(--ISNUMBER(SEARCH('Dropdown Selections'!C$15,C19)))&gt;0,'Dropdown Selections'!A$6,IF(SUMPRODUCT(--ISNUMBER(SEARCH('Dropdown Selections'!D$16:D$19,C19)))&gt;0,'Dropdown Selections'!A$7,IF(SUMPRODUCT(--ISNUMBER(SEARCH('Dropdown Selections'!C$21,C19)))&gt;0,'Dropdown Selections'!A$8,IF(SUMPRODUCT(--ISNUMBER(SEARCH('Dropdown Selections'!D$22:D$25,C19)))&gt;0,'Dropdown Selections'!A$9,IF(C19="331900 - Federal Grant - Other","OTHER",IF(C19="Total","TOTAL OF ALL CATEGORIES",""))))))))))</f>
        <v>PHYSICAL ENVIRONMENT</v>
      </c>
      <c r="H19" s="42">
        <v>31946</v>
      </c>
      <c r="I19" s="42">
        <v>610815</v>
      </c>
      <c r="J19" s="14"/>
      <c r="K19" s="14"/>
      <c r="L19" s="14"/>
      <c r="M19" s="14"/>
      <c r="N19" s="14"/>
      <c r="O19" s="14"/>
      <c r="P19" s="14"/>
      <c r="Q19" s="80"/>
      <c r="R19" s="79"/>
      <c r="S19" s="81">
        <v>642761</v>
      </c>
      <c r="T19" s="79"/>
    </row>
    <row r="20" spans="2:20" x14ac:dyDescent="0.2">
      <c r="B20" s="15"/>
      <c r="C20" s="77" t="s">
        <v>27</v>
      </c>
      <c r="D20" s="78"/>
      <c r="E20" s="78"/>
      <c r="F20" s="79"/>
      <c r="G20" s="8" t="str">
        <f>IF(SUMPRODUCT(--ISNUMBER(SEARCH('Dropdown Selections'!C$2,C20)))&gt;0,'Dropdown Selections'!A$2,IF(SUMPRODUCT(--ISNUMBER(SEARCH('Dropdown Selections'!C$3,C20)))&gt;0,'Dropdown Selections'!A$3,IF(SUMPRODUCT(--ISNUMBER(SEARCH('Dropdown Selections'!D$4:D$9,C20)))&gt;0,'Dropdown Selections'!A$4,IF(SUMPRODUCT(--ISNUMBER(SEARCH('Dropdown Selections'!D$11:D$13,C20)))&gt;0,'Dropdown Selections'!A$5,IF(SUMPRODUCT(--ISNUMBER(SEARCH('Dropdown Selections'!C$15,C20)))&gt;0,'Dropdown Selections'!A$6,IF(SUMPRODUCT(--ISNUMBER(SEARCH('Dropdown Selections'!D$16:D$19,C20)))&gt;0,'Dropdown Selections'!A$7,IF(SUMPRODUCT(--ISNUMBER(SEARCH('Dropdown Selections'!C$21,C20)))&gt;0,'Dropdown Selections'!A$8,IF(SUMPRODUCT(--ISNUMBER(SEARCH('Dropdown Selections'!D$22:D$25,C20)))&gt;0,'Dropdown Selections'!A$9,IF(C20="331900 - Federal Grant - Other","OTHER",IF(C20="Total","TOTAL OF ALL CATEGORIES",""))))))))))</f>
        <v>TRANSPORTATION</v>
      </c>
      <c r="H20" s="14"/>
      <c r="I20" s="14"/>
      <c r="J20" s="14"/>
      <c r="K20" s="14"/>
      <c r="L20" s="14"/>
      <c r="M20" s="14"/>
      <c r="N20" s="14"/>
      <c r="O20" s="14"/>
      <c r="P20" s="14"/>
      <c r="Q20" s="80"/>
      <c r="R20" s="79"/>
      <c r="S20" s="91">
        <v>0</v>
      </c>
      <c r="T20" s="79"/>
    </row>
    <row r="21" spans="2:20" x14ac:dyDescent="0.2">
      <c r="B21" s="15"/>
      <c r="C21" s="77" t="s">
        <v>28</v>
      </c>
      <c r="D21" s="78"/>
      <c r="E21" s="78"/>
      <c r="F21" s="79"/>
      <c r="G21" s="8" t="str">
        <f>IF(SUMPRODUCT(--ISNUMBER(SEARCH('Dropdown Selections'!C$2,C21)))&gt;0,'Dropdown Selections'!A$2,IF(SUMPRODUCT(--ISNUMBER(SEARCH('Dropdown Selections'!C$3,C21)))&gt;0,'Dropdown Selections'!A$3,IF(SUMPRODUCT(--ISNUMBER(SEARCH('Dropdown Selections'!D$4:D$9,C21)))&gt;0,'Dropdown Selections'!A$4,IF(SUMPRODUCT(--ISNUMBER(SEARCH('Dropdown Selections'!D$11:D$13,C21)))&gt;0,'Dropdown Selections'!A$5,IF(SUMPRODUCT(--ISNUMBER(SEARCH('Dropdown Selections'!C$15,C21)))&gt;0,'Dropdown Selections'!A$6,IF(SUMPRODUCT(--ISNUMBER(SEARCH('Dropdown Selections'!D$16:D$19,C21)))&gt;0,'Dropdown Selections'!A$7,IF(SUMPRODUCT(--ISNUMBER(SEARCH('Dropdown Selections'!C$21,C21)))&gt;0,'Dropdown Selections'!A$8,IF(SUMPRODUCT(--ISNUMBER(SEARCH('Dropdown Selections'!D$22:D$25,C21)))&gt;0,'Dropdown Selections'!A$9,IF(C21="331900 - Federal Grant - Other","OTHER",IF(C21="Total","TOTAL OF ALL CATEGORIES",""))))))))))</f>
        <v>TRANSPORTATION</v>
      </c>
      <c r="H21" s="42">
        <v>96396</v>
      </c>
      <c r="I21" s="42">
        <v>1847264</v>
      </c>
      <c r="J21" s="14"/>
      <c r="K21" s="14"/>
      <c r="L21" s="14"/>
      <c r="M21" s="14"/>
      <c r="N21" s="14"/>
      <c r="O21" s="14"/>
      <c r="P21" s="14"/>
      <c r="Q21" s="80"/>
      <c r="R21" s="79"/>
      <c r="S21" s="81">
        <v>1943660</v>
      </c>
      <c r="T21" s="79"/>
    </row>
    <row r="22" spans="2:20" x14ac:dyDescent="0.2">
      <c r="B22" s="15"/>
      <c r="C22" s="77" t="s">
        <v>16</v>
      </c>
      <c r="D22" s="78"/>
      <c r="E22" s="78"/>
      <c r="F22" s="79"/>
      <c r="G22" s="8" t="str">
        <f>IF(SUMPRODUCT(--ISNUMBER(SEARCH('Dropdown Selections'!C$2,C22)))&gt;0,'Dropdown Selections'!A$2,IF(SUMPRODUCT(--ISNUMBER(SEARCH('Dropdown Selections'!C$3,C22)))&gt;0,'Dropdown Selections'!A$3,IF(SUMPRODUCT(--ISNUMBER(SEARCH('Dropdown Selections'!D$4:D$9,C22)))&gt;0,'Dropdown Selections'!A$4,IF(SUMPRODUCT(--ISNUMBER(SEARCH('Dropdown Selections'!D$11:D$13,C22)))&gt;0,'Dropdown Selections'!A$5,IF(SUMPRODUCT(--ISNUMBER(SEARCH('Dropdown Selections'!C$15,C22)))&gt;0,'Dropdown Selections'!A$6,IF(SUMPRODUCT(--ISNUMBER(SEARCH('Dropdown Selections'!D$16:D$19,C22)))&gt;0,'Dropdown Selections'!A$7,IF(SUMPRODUCT(--ISNUMBER(SEARCH('Dropdown Selections'!C$21,C22)))&gt;0,'Dropdown Selections'!A$8,IF(SUMPRODUCT(--ISNUMBER(SEARCH('Dropdown Selections'!D$22:D$25,C22)))&gt;0,'Dropdown Selections'!A$9,IF(C22="331900 - Federal Grant - Other","OTHER",IF(C22="Total","TOTAL OF ALL CATEGORIES",""))))))))))</f>
        <v>TRANSPORTATION</v>
      </c>
      <c r="H22" s="42">
        <v>53924</v>
      </c>
      <c r="I22" s="14"/>
      <c r="J22" s="14"/>
      <c r="K22" s="14"/>
      <c r="L22" s="14"/>
      <c r="M22" s="14"/>
      <c r="N22" s="14"/>
      <c r="O22" s="14"/>
      <c r="P22" s="14"/>
      <c r="Q22" s="80"/>
      <c r="R22" s="79"/>
      <c r="S22" s="81">
        <v>53924</v>
      </c>
      <c r="T22" s="79"/>
    </row>
    <row r="23" spans="2:20" x14ac:dyDescent="0.2">
      <c r="B23" s="15"/>
      <c r="C23" s="77" t="s">
        <v>17</v>
      </c>
      <c r="D23" s="78"/>
      <c r="E23" s="78"/>
      <c r="F23" s="79"/>
      <c r="G23" s="8" t="str">
        <f>IF(SUMPRODUCT(--ISNUMBER(SEARCH('Dropdown Selections'!C$2,C23)))&gt;0,'Dropdown Selections'!A$2,IF(SUMPRODUCT(--ISNUMBER(SEARCH('Dropdown Selections'!C$3,C23)))&gt;0,'Dropdown Selections'!A$3,IF(SUMPRODUCT(--ISNUMBER(SEARCH('Dropdown Selections'!D$4:D$9,C23)))&gt;0,'Dropdown Selections'!A$4,IF(SUMPRODUCT(--ISNUMBER(SEARCH('Dropdown Selections'!D$11:D$13,C23)))&gt;0,'Dropdown Selections'!A$5,IF(SUMPRODUCT(--ISNUMBER(SEARCH('Dropdown Selections'!C$15,C23)))&gt;0,'Dropdown Selections'!A$6,IF(SUMPRODUCT(--ISNUMBER(SEARCH('Dropdown Selections'!D$16:D$19,C23)))&gt;0,'Dropdown Selections'!A$7,IF(SUMPRODUCT(--ISNUMBER(SEARCH('Dropdown Selections'!C$21,C23)))&gt;0,'Dropdown Selections'!A$8,IF(SUMPRODUCT(--ISNUMBER(SEARCH('Dropdown Selections'!D$22:D$25,C23)))&gt;0,'Dropdown Selections'!A$9,IF(C23="331900 - Federal Grant - Other","OTHER",IF(C23="Total","TOTAL OF ALL CATEGORIES",""))))))))))</f>
        <v>ECONOMIC ENVIRONMENT</v>
      </c>
      <c r="H23" s="42">
        <v>1037766</v>
      </c>
      <c r="I23" s="42">
        <v>520696</v>
      </c>
      <c r="J23" s="14"/>
      <c r="K23" s="14"/>
      <c r="L23" s="14"/>
      <c r="M23" s="14"/>
      <c r="N23" s="14"/>
      <c r="O23" s="14"/>
      <c r="P23" s="14"/>
      <c r="Q23" s="80"/>
      <c r="R23" s="79"/>
      <c r="S23" s="81">
        <v>1558462</v>
      </c>
      <c r="T23" s="79"/>
    </row>
    <row r="24" spans="2:20" x14ac:dyDescent="0.2">
      <c r="B24" s="15"/>
      <c r="C24" s="77" t="s">
        <v>18</v>
      </c>
      <c r="D24" s="78"/>
      <c r="E24" s="78"/>
      <c r="F24" s="79"/>
      <c r="G24" s="8" t="str">
        <f>IF(SUMPRODUCT(--ISNUMBER(SEARCH('Dropdown Selections'!C$2,C24)))&gt;0,'Dropdown Selections'!A$2,IF(SUMPRODUCT(--ISNUMBER(SEARCH('Dropdown Selections'!C$3,C24)))&gt;0,'Dropdown Selections'!A$3,IF(SUMPRODUCT(--ISNUMBER(SEARCH('Dropdown Selections'!D$4:D$9,C24)))&gt;0,'Dropdown Selections'!A$4,IF(SUMPRODUCT(--ISNUMBER(SEARCH('Dropdown Selections'!D$11:D$13,C24)))&gt;0,'Dropdown Selections'!A$5,IF(SUMPRODUCT(--ISNUMBER(SEARCH('Dropdown Selections'!C$15,C24)))&gt;0,'Dropdown Selections'!A$6,IF(SUMPRODUCT(--ISNUMBER(SEARCH('Dropdown Selections'!D$16:D$19,C24)))&gt;0,'Dropdown Selections'!A$7,IF(SUMPRODUCT(--ISNUMBER(SEARCH('Dropdown Selections'!C$21,C24)))&gt;0,'Dropdown Selections'!A$8,IF(SUMPRODUCT(--ISNUMBER(SEARCH('Dropdown Selections'!D$22:D$25,C24)))&gt;0,'Dropdown Selections'!A$9,IF(C24="331900 - Federal Grant - Other","OTHER",IF(C24="Total","TOTAL OF ALL CATEGORIES",""))))))))))</f>
        <v>HEALTH &amp; HUMAN SERVICES</v>
      </c>
      <c r="H24" s="42">
        <v>728312</v>
      </c>
      <c r="I24" s="14"/>
      <c r="J24" s="14"/>
      <c r="K24" s="14"/>
      <c r="L24" s="14"/>
      <c r="M24" s="14"/>
      <c r="N24" s="14"/>
      <c r="O24" s="14"/>
      <c r="P24" s="14"/>
      <c r="Q24" s="80"/>
      <c r="R24" s="79"/>
      <c r="S24" s="81">
        <v>728312</v>
      </c>
      <c r="T24" s="79"/>
    </row>
    <row r="25" spans="2:20" x14ac:dyDescent="0.2">
      <c r="B25" s="13"/>
      <c r="C25" s="70" t="s">
        <v>12</v>
      </c>
      <c r="D25" s="71"/>
      <c r="E25" s="84" t="s">
        <v>12</v>
      </c>
      <c r="F25" s="79"/>
      <c r="G25" s="8" t="str">
        <f>IF(SUMPRODUCT(--ISNUMBER(SEARCH('Dropdown Selections'!C$2,C25)))&gt;0,'Dropdown Selections'!A$2,IF(SUMPRODUCT(--ISNUMBER(SEARCH('Dropdown Selections'!C$3,C25)))&gt;0,'Dropdown Selections'!A$3,IF(SUMPRODUCT(--ISNUMBER(SEARCH('Dropdown Selections'!D$4:D$9,C25)))&gt;0,'Dropdown Selections'!A$4,IF(SUMPRODUCT(--ISNUMBER(SEARCH('Dropdown Selections'!D$11:D$13,C25)))&gt;0,'Dropdown Selections'!A$5,IF(SUMPRODUCT(--ISNUMBER(SEARCH('Dropdown Selections'!C$15,C25)))&gt;0,'Dropdown Selections'!A$6,IF(SUMPRODUCT(--ISNUMBER(SEARCH('Dropdown Selections'!D$16:D$19,C25)))&gt;0,'Dropdown Selections'!A$7,IF(SUMPRODUCT(--ISNUMBER(SEARCH('Dropdown Selections'!C$21,C25)))&gt;0,'Dropdown Selections'!A$8,IF(SUMPRODUCT(--ISNUMBER(SEARCH('Dropdown Selections'!D$22:D$25,C25)))&gt;0,'Dropdown Selections'!A$9,IF(C25="331900 - Federal Grant - Other","OTHER",IF(C25="Total","TOTAL OF ALL CATEGORIES",""))))))))))</f>
        <v>TOTAL OF ALL CATEGORIES</v>
      </c>
      <c r="H25" s="43">
        <v>2581719</v>
      </c>
      <c r="I25" s="43">
        <v>3183632</v>
      </c>
      <c r="J25" s="12"/>
      <c r="K25" s="12"/>
      <c r="L25" s="12"/>
      <c r="M25" s="12"/>
      <c r="N25" s="12"/>
      <c r="O25" s="12"/>
      <c r="P25" s="12"/>
      <c r="Q25" s="85"/>
      <c r="R25" s="79"/>
      <c r="S25" s="86">
        <v>5765351</v>
      </c>
      <c r="T25" s="79"/>
    </row>
    <row r="26" spans="2:20" x14ac:dyDescent="0.2">
      <c r="B26" s="89" t="s">
        <v>85</v>
      </c>
      <c r="C26" s="78"/>
      <c r="D26" s="78"/>
      <c r="E26" s="78"/>
      <c r="F26" s="78"/>
      <c r="G26" s="78"/>
      <c r="H26" s="78"/>
      <c r="I26" s="78"/>
      <c r="J26" s="79"/>
      <c r="K26" s="17"/>
      <c r="L26" s="17"/>
      <c r="M26" s="17"/>
      <c r="N26" s="17"/>
      <c r="O26" s="17"/>
      <c r="P26" s="17"/>
      <c r="Q26" s="90"/>
      <c r="R26" s="79"/>
      <c r="S26" s="90"/>
      <c r="T26" s="79"/>
    </row>
    <row r="27" spans="2:20" ht="18" x14ac:dyDescent="0.2">
      <c r="B27" s="87" t="s">
        <v>2</v>
      </c>
      <c r="C27" s="83"/>
      <c r="D27" s="83"/>
      <c r="E27" s="83"/>
      <c r="F27" s="83"/>
      <c r="H27" s="16" t="s">
        <v>3</v>
      </c>
      <c r="I27" s="9" t="s">
        <v>194</v>
      </c>
      <c r="J27" s="16" t="s">
        <v>4</v>
      </c>
      <c r="K27" s="16" t="s">
        <v>5</v>
      </c>
      <c r="L27" s="16" t="s">
        <v>6</v>
      </c>
      <c r="M27" s="16" t="s">
        <v>7</v>
      </c>
      <c r="N27" s="16" t="s">
        <v>8</v>
      </c>
      <c r="O27" s="16" t="s">
        <v>9</v>
      </c>
      <c r="P27" s="16" t="s">
        <v>10</v>
      </c>
      <c r="Q27" s="88" t="s">
        <v>11</v>
      </c>
      <c r="R27" s="79"/>
      <c r="S27" s="88" t="s">
        <v>198</v>
      </c>
      <c r="T27" s="79"/>
    </row>
    <row r="28" spans="2:20" x14ac:dyDescent="0.2">
      <c r="B28" s="15"/>
      <c r="C28" s="77" t="s">
        <v>14</v>
      </c>
      <c r="D28" s="78"/>
      <c r="E28" s="78"/>
      <c r="F28" s="79"/>
      <c r="G28" s="8" t="str">
        <f>IF(SUMPRODUCT(--ISNUMBER(SEARCH('Dropdown Selections'!C$2,C28)))&gt;0,'Dropdown Selections'!A$2,IF(SUMPRODUCT(--ISNUMBER(SEARCH('Dropdown Selections'!C$3,C28)))&gt;0,'Dropdown Selections'!A$3,IF(SUMPRODUCT(--ISNUMBER(SEARCH('Dropdown Selections'!D$4:D$9,C28)))&gt;0,'Dropdown Selections'!A$4,IF(SUMPRODUCT(--ISNUMBER(SEARCH('Dropdown Selections'!D$11:D$13,C28)))&gt;0,'Dropdown Selections'!A$5,IF(SUMPRODUCT(--ISNUMBER(SEARCH('Dropdown Selections'!C$15,C28)))&gt;0,'Dropdown Selections'!A$6,IF(SUMPRODUCT(--ISNUMBER(SEARCH('Dropdown Selections'!D$16:D$19,C28)))&gt;0,'Dropdown Selections'!A$7,IF(SUMPRODUCT(--ISNUMBER(SEARCH('Dropdown Selections'!C$21,C28)))&gt;0,'Dropdown Selections'!A$8,IF(SUMPRODUCT(--ISNUMBER(SEARCH('Dropdown Selections'!D$22:D$25,C28)))&gt;0,'Dropdown Selections'!A$9,IF(C28="331900 - Federal Grant - Other","OTHER",IF(C28="Total","TOTAL OF ALL CATEGORIES",""))))))))))</f>
        <v>PUBLIC SAFETY</v>
      </c>
      <c r="H28" s="42">
        <v>43384</v>
      </c>
      <c r="I28" s="42">
        <v>571133</v>
      </c>
      <c r="J28" s="14"/>
      <c r="K28" s="14"/>
      <c r="L28" s="14"/>
      <c r="M28" s="14"/>
      <c r="N28" s="14"/>
      <c r="O28" s="14"/>
      <c r="P28" s="14"/>
      <c r="Q28" s="80"/>
      <c r="R28" s="79"/>
      <c r="S28" s="81">
        <v>614517</v>
      </c>
      <c r="T28" s="79"/>
    </row>
    <row r="29" spans="2:20" x14ac:dyDescent="0.2">
      <c r="B29" s="15"/>
      <c r="C29" s="77" t="s">
        <v>15</v>
      </c>
      <c r="D29" s="78"/>
      <c r="E29" s="78"/>
      <c r="F29" s="79"/>
      <c r="G29" s="8" t="str">
        <f>IF(SUMPRODUCT(--ISNUMBER(SEARCH('Dropdown Selections'!C$2,C29)))&gt;0,'Dropdown Selections'!A$2,IF(SUMPRODUCT(--ISNUMBER(SEARCH('Dropdown Selections'!C$3,C29)))&gt;0,'Dropdown Selections'!A$3,IF(SUMPRODUCT(--ISNUMBER(SEARCH('Dropdown Selections'!D$4:D$9,C29)))&gt;0,'Dropdown Selections'!A$4,IF(SUMPRODUCT(--ISNUMBER(SEARCH('Dropdown Selections'!D$11:D$13,C29)))&gt;0,'Dropdown Selections'!A$5,IF(SUMPRODUCT(--ISNUMBER(SEARCH('Dropdown Selections'!C$15,C29)))&gt;0,'Dropdown Selections'!A$6,IF(SUMPRODUCT(--ISNUMBER(SEARCH('Dropdown Selections'!D$16:D$19,C29)))&gt;0,'Dropdown Selections'!A$7,IF(SUMPRODUCT(--ISNUMBER(SEARCH('Dropdown Selections'!C$21,C29)))&gt;0,'Dropdown Selections'!A$8,IF(SUMPRODUCT(--ISNUMBER(SEARCH('Dropdown Selections'!D$22:D$25,C29)))&gt;0,'Dropdown Selections'!A$9,IF(C29="331900 - Federal Grant - Other","OTHER",IF(C29="Total","TOTAL OF ALL CATEGORIES",""))))))))))</f>
        <v>PHYSICAL ENVIRONMENT</v>
      </c>
      <c r="H29" s="14"/>
      <c r="I29" s="14"/>
      <c r="J29" s="14"/>
      <c r="K29" s="14"/>
      <c r="L29" s="14"/>
      <c r="M29" s="42">
        <v>-3907</v>
      </c>
      <c r="N29" s="14"/>
      <c r="O29" s="14"/>
      <c r="P29" s="14"/>
      <c r="Q29" s="80"/>
      <c r="R29" s="79"/>
      <c r="S29" s="81">
        <v>-3907</v>
      </c>
      <c r="T29" s="79"/>
    </row>
    <row r="30" spans="2:20" x14ac:dyDescent="0.2">
      <c r="B30" s="15"/>
      <c r="C30" s="77" t="s">
        <v>28</v>
      </c>
      <c r="D30" s="78"/>
      <c r="E30" s="78"/>
      <c r="F30" s="79"/>
      <c r="G30" s="8" t="str">
        <f>IF(SUMPRODUCT(--ISNUMBER(SEARCH('Dropdown Selections'!C$2,C30)))&gt;0,'Dropdown Selections'!A$2,IF(SUMPRODUCT(--ISNUMBER(SEARCH('Dropdown Selections'!C$3,C30)))&gt;0,'Dropdown Selections'!A$3,IF(SUMPRODUCT(--ISNUMBER(SEARCH('Dropdown Selections'!D$4:D$9,C30)))&gt;0,'Dropdown Selections'!A$4,IF(SUMPRODUCT(--ISNUMBER(SEARCH('Dropdown Selections'!D$11:D$13,C30)))&gt;0,'Dropdown Selections'!A$5,IF(SUMPRODUCT(--ISNUMBER(SEARCH('Dropdown Selections'!C$15,C30)))&gt;0,'Dropdown Selections'!A$6,IF(SUMPRODUCT(--ISNUMBER(SEARCH('Dropdown Selections'!D$16:D$19,C30)))&gt;0,'Dropdown Selections'!A$7,IF(SUMPRODUCT(--ISNUMBER(SEARCH('Dropdown Selections'!C$21,C30)))&gt;0,'Dropdown Selections'!A$8,IF(SUMPRODUCT(--ISNUMBER(SEARCH('Dropdown Selections'!D$22:D$25,C30)))&gt;0,'Dropdown Selections'!A$9,IF(C30="331900 - Federal Grant - Other","OTHER",IF(C30="Total","TOTAL OF ALL CATEGORIES",""))))))))))</f>
        <v>TRANSPORTATION</v>
      </c>
      <c r="H30" s="14"/>
      <c r="I30" s="14"/>
      <c r="J30" s="14"/>
      <c r="K30" s="14"/>
      <c r="L30" s="14"/>
      <c r="M30" s="42">
        <v>4832945</v>
      </c>
      <c r="N30" s="14"/>
      <c r="O30" s="14"/>
      <c r="P30" s="14"/>
      <c r="Q30" s="80"/>
      <c r="R30" s="79"/>
      <c r="S30" s="81">
        <v>4832945</v>
      </c>
      <c r="T30" s="79"/>
    </row>
    <row r="31" spans="2:20" x14ac:dyDescent="0.2">
      <c r="B31" s="15"/>
      <c r="C31" s="77" t="s">
        <v>16</v>
      </c>
      <c r="D31" s="78"/>
      <c r="E31" s="78"/>
      <c r="F31" s="79"/>
      <c r="G31" s="8" t="str">
        <f>IF(SUMPRODUCT(--ISNUMBER(SEARCH('Dropdown Selections'!C$2,C31)))&gt;0,'Dropdown Selections'!A$2,IF(SUMPRODUCT(--ISNUMBER(SEARCH('Dropdown Selections'!C$3,C31)))&gt;0,'Dropdown Selections'!A$3,IF(SUMPRODUCT(--ISNUMBER(SEARCH('Dropdown Selections'!D$4:D$9,C31)))&gt;0,'Dropdown Selections'!A$4,IF(SUMPRODUCT(--ISNUMBER(SEARCH('Dropdown Selections'!D$11:D$13,C31)))&gt;0,'Dropdown Selections'!A$5,IF(SUMPRODUCT(--ISNUMBER(SEARCH('Dropdown Selections'!C$15,C31)))&gt;0,'Dropdown Selections'!A$6,IF(SUMPRODUCT(--ISNUMBER(SEARCH('Dropdown Selections'!D$16:D$19,C31)))&gt;0,'Dropdown Selections'!A$7,IF(SUMPRODUCT(--ISNUMBER(SEARCH('Dropdown Selections'!C$21,C31)))&gt;0,'Dropdown Selections'!A$8,IF(SUMPRODUCT(--ISNUMBER(SEARCH('Dropdown Selections'!D$22:D$25,C31)))&gt;0,'Dropdown Selections'!A$9,IF(C31="331900 - Federal Grant - Other","OTHER",IF(C31="Total","TOTAL OF ALL CATEGORIES",""))))))))))</f>
        <v>TRANSPORTATION</v>
      </c>
      <c r="H31" s="14"/>
      <c r="I31" s="14"/>
      <c r="J31" s="14"/>
      <c r="K31" s="42">
        <v>1791631</v>
      </c>
      <c r="L31" s="14"/>
      <c r="M31" s="14"/>
      <c r="N31" s="14"/>
      <c r="O31" s="14"/>
      <c r="P31" s="14"/>
      <c r="Q31" s="80"/>
      <c r="R31" s="79"/>
      <c r="S31" s="81">
        <v>1791631</v>
      </c>
      <c r="T31" s="79"/>
    </row>
    <row r="32" spans="2:20" x14ac:dyDescent="0.2">
      <c r="B32" s="15"/>
      <c r="C32" s="77" t="s">
        <v>17</v>
      </c>
      <c r="D32" s="78"/>
      <c r="E32" s="78"/>
      <c r="F32" s="79"/>
      <c r="G32" s="8" t="str">
        <f>IF(SUMPRODUCT(--ISNUMBER(SEARCH('Dropdown Selections'!C$2,C32)))&gt;0,'Dropdown Selections'!A$2,IF(SUMPRODUCT(--ISNUMBER(SEARCH('Dropdown Selections'!C$3,C32)))&gt;0,'Dropdown Selections'!A$3,IF(SUMPRODUCT(--ISNUMBER(SEARCH('Dropdown Selections'!D$4:D$9,C32)))&gt;0,'Dropdown Selections'!A$4,IF(SUMPRODUCT(--ISNUMBER(SEARCH('Dropdown Selections'!D$11:D$13,C32)))&gt;0,'Dropdown Selections'!A$5,IF(SUMPRODUCT(--ISNUMBER(SEARCH('Dropdown Selections'!C$15,C32)))&gt;0,'Dropdown Selections'!A$6,IF(SUMPRODUCT(--ISNUMBER(SEARCH('Dropdown Selections'!D$16:D$19,C32)))&gt;0,'Dropdown Selections'!A$7,IF(SUMPRODUCT(--ISNUMBER(SEARCH('Dropdown Selections'!C$21,C32)))&gt;0,'Dropdown Selections'!A$8,IF(SUMPRODUCT(--ISNUMBER(SEARCH('Dropdown Selections'!D$22:D$25,C32)))&gt;0,'Dropdown Selections'!A$9,IF(C32="331900 - Federal Grant - Other","OTHER",IF(C32="Total","TOTAL OF ALL CATEGORIES",""))))))))))</f>
        <v>ECONOMIC ENVIRONMENT</v>
      </c>
      <c r="H32" s="14"/>
      <c r="I32" s="42">
        <v>1013637</v>
      </c>
      <c r="J32" s="42">
        <v>831639</v>
      </c>
      <c r="K32" s="42">
        <v>1246947</v>
      </c>
      <c r="L32" s="14"/>
      <c r="M32" s="42">
        <v>1120427</v>
      </c>
      <c r="N32" s="14"/>
      <c r="O32" s="14"/>
      <c r="P32" s="14"/>
      <c r="Q32" s="80"/>
      <c r="R32" s="79"/>
      <c r="S32" s="81">
        <v>4212650</v>
      </c>
      <c r="T32" s="79"/>
    </row>
    <row r="33" spans="2:20" x14ac:dyDescent="0.2">
      <c r="B33" s="15"/>
      <c r="C33" s="77" t="s">
        <v>18</v>
      </c>
      <c r="D33" s="78"/>
      <c r="E33" s="78"/>
      <c r="F33" s="79"/>
      <c r="G33" s="8" t="str">
        <f>IF(SUMPRODUCT(--ISNUMBER(SEARCH('Dropdown Selections'!C$2,C33)))&gt;0,'Dropdown Selections'!A$2,IF(SUMPRODUCT(--ISNUMBER(SEARCH('Dropdown Selections'!C$3,C33)))&gt;0,'Dropdown Selections'!A$3,IF(SUMPRODUCT(--ISNUMBER(SEARCH('Dropdown Selections'!D$4:D$9,C33)))&gt;0,'Dropdown Selections'!A$4,IF(SUMPRODUCT(--ISNUMBER(SEARCH('Dropdown Selections'!D$11:D$13,C33)))&gt;0,'Dropdown Selections'!A$5,IF(SUMPRODUCT(--ISNUMBER(SEARCH('Dropdown Selections'!C$15,C33)))&gt;0,'Dropdown Selections'!A$6,IF(SUMPRODUCT(--ISNUMBER(SEARCH('Dropdown Selections'!D$16:D$19,C33)))&gt;0,'Dropdown Selections'!A$7,IF(SUMPRODUCT(--ISNUMBER(SEARCH('Dropdown Selections'!C$21,C33)))&gt;0,'Dropdown Selections'!A$8,IF(SUMPRODUCT(--ISNUMBER(SEARCH('Dropdown Selections'!D$22:D$25,C33)))&gt;0,'Dropdown Selections'!A$9,IF(C33="331900 - Federal Grant - Other","OTHER",IF(C33="Total","TOTAL OF ALL CATEGORIES",""))))))))))</f>
        <v>HEALTH &amp; HUMAN SERVICES</v>
      </c>
      <c r="H33" s="14"/>
      <c r="I33" s="42">
        <v>179612</v>
      </c>
      <c r="J33" s="14"/>
      <c r="K33" s="14"/>
      <c r="L33" s="14"/>
      <c r="M33" s="14"/>
      <c r="N33" s="14"/>
      <c r="O33" s="14"/>
      <c r="P33" s="14"/>
      <c r="Q33" s="80"/>
      <c r="R33" s="79"/>
      <c r="S33" s="81">
        <v>179612</v>
      </c>
      <c r="T33" s="79"/>
    </row>
    <row r="34" spans="2:20" x14ac:dyDescent="0.2">
      <c r="B34" s="15"/>
      <c r="C34" s="77" t="s">
        <v>22</v>
      </c>
      <c r="D34" s="78"/>
      <c r="E34" s="78"/>
      <c r="F34" s="79"/>
      <c r="G34" s="8" t="str">
        <f>IF(SUMPRODUCT(--ISNUMBER(SEARCH('Dropdown Selections'!C$2,C34)))&gt;0,'Dropdown Selections'!A$2,IF(SUMPRODUCT(--ISNUMBER(SEARCH('Dropdown Selections'!C$3,C34)))&gt;0,'Dropdown Selections'!A$3,IF(SUMPRODUCT(--ISNUMBER(SEARCH('Dropdown Selections'!D$4:D$9,C34)))&gt;0,'Dropdown Selections'!A$4,IF(SUMPRODUCT(--ISNUMBER(SEARCH('Dropdown Selections'!D$11:D$13,C34)))&gt;0,'Dropdown Selections'!A$5,IF(SUMPRODUCT(--ISNUMBER(SEARCH('Dropdown Selections'!C$15,C34)))&gt;0,'Dropdown Selections'!A$6,IF(SUMPRODUCT(--ISNUMBER(SEARCH('Dropdown Selections'!D$16:D$19,C34)))&gt;0,'Dropdown Selections'!A$7,IF(SUMPRODUCT(--ISNUMBER(SEARCH('Dropdown Selections'!C$21,C34)))&gt;0,'Dropdown Selections'!A$8,IF(SUMPRODUCT(--ISNUMBER(SEARCH('Dropdown Selections'!D$22:D$25,C34)))&gt;0,'Dropdown Selections'!A$9,IF(C34="331900 - Federal Grant - Other","OTHER",IF(C34="Total","TOTAL OF ALL CATEGORIES",""))))))))))</f>
        <v>CULTURE/RECREATION</v>
      </c>
      <c r="H34" s="14"/>
      <c r="I34" s="42">
        <v>327414</v>
      </c>
      <c r="J34" s="14"/>
      <c r="K34" s="14"/>
      <c r="L34" s="14"/>
      <c r="M34" s="14"/>
      <c r="N34" s="14"/>
      <c r="O34" s="14"/>
      <c r="P34" s="14"/>
      <c r="Q34" s="80"/>
      <c r="R34" s="79"/>
      <c r="S34" s="81">
        <v>327414</v>
      </c>
      <c r="T34" s="79"/>
    </row>
    <row r="35" spans="2:20" x14ac:dyDescent="0.2">
      <c r="B35" s="15"/>
      <c r="C35" s="77" t="s">
        <v>29</v>
      </c>
      <c r="D35" s="78"/>
      <c r="E35" s="78"/>
      <c r="F35" s="79"/>
      <c r="G35" s="8" t="str">
        <f>IF(SUMPRODUCT(--ISNUMBER(SEARCH('Dropdown Selections'!C$2,C35)))&gt;0,'Dropdown Selections'!A$2,IF(SUMPRODUCT(--ISNUMBER(SEARCH('Dropdown Selections'!C$3,C35)))&gt;0,'Dropdown Selections'!A$3,IF(SUMPRODUCT(--ISNUMBER(SEARCH('Dropdown Selections'!D$4:D$9,C35)))&gt;0,'Dropdown Selections'!A$4,IF(SUMPRODUCT(--ISNUMBER(SEARCH('Dropdown Selections'!D$11:D$13,C35)))&gt;0,'Dropdown Selections'!A$5,IF(SUMPRODUCT(--ISNUMBER(SEARCH('Dropdown Selections'!C$15,C35)))&gt;0,'Dropdown Selections'!A$6,IF(SUMPRODUCT(--ISNUMBER(SEARCH('Dropdown Selections'!D$16:D$19,C35)))&gt;0,'Dropdown Selections'!A$7,IF(SUMPRODUCT(--ISNUMBER(SEARCH('Dropdown Selections'!C$21,C35)))&gt;0,'Dropdown Selections'!A$8,IF(SUMPRODUCT(--ISNUMBER(SEARCH('Dropdown Selections'!D$22:D$25,C35)))&gt;0,'Dropdown Selections'!A$9,IF(C35="331900 - Federal Grant - Other","OTHER",IF(C35="Total","TOTAL OF ALL CATEGORIES",""))))))))))</f>
        <v>OTHER</v>
      </c>
      <c r="H35" s="42">
        <v>376920</v>
      </c>
      <c r="I35" s="14"/>
      <c r="J35" s="14"/>
      <c r="K35" s="14"/>
      <c r="L35" s="14"/>
      <c r="M35" s="14"/>
      <c r="N35" s="14"/>
      <c r="O35" s="14"/>
      <c r="P35" s="14"/>
      <c r="Q35" s="80"/>
      <c r="R35" s="79"/>
      <c r="S35" s="81">
        <v>376920</v>
      </c>
      <c r="T35" s="79"/>
    </row>
    <row r="36" spans="2:20" x14ac:dyDescent="0.2">
      <c r="B36" s="13"/>
      <c r="C36" s="70" t="s">
        <v>12</v>
      </c>
      <c r="D36" s="71"/>
      <c r="E36" s="84" t="s">
        <v>12</v>
      </c>
      <c r="F36" s="79"/>
      <c r="G36" s="8" t="str">
        <f>IF(SUMPRODUCT(--ISNUMBER(SEARCH('Dropdown Selections'!C$2,C36)))&gt;0,'Dropdown Selections'!A$2,IF(SUMPRODUCT(--ISNUMBER(SEARCH('Dropdown Selections'!C$3,C36)))&gt;0,'Dropdown Selections'!A$3,IF(SUMPRODUCT(--ISNUMBER(SEARCH('Dropdown Selections'!D$4:D$9,C36)))&gt;0,'Dropdown Selections'!A$4,IF(SUMPRODUCT(--ISNUMBER(SEARCH('Dropdown Selections'!D$11:D$13,C36)))&gt;0,'Dropdown Selections'!A$5,IF(SUMPRODUCT(--ISNUMBER(SEARCH('Dropdown Selections'!C$15,C36)))&gt;0,'Dropdown Selections'!A$6,IF(SUMPRODUCT(--ISNUMBER(SEARCH('Dropdown Selections'!D$16:D$19,C36)))&gt;0,'Dropdown Selections'!A$7,IF(SUMPRODUCT(--ISNUMBER(SEARCH('Dropdown Selections'!C$21,C36)))&gt;0,'Dropdown Selections'!A$8,IF(SUMPRODUCT(--ISNUMBER(SEARCH('Dropdown Selections'!D$22:D$25,C36)))&gt;0,'Dropdown Selections'!A$9,IF(C36="331900 - Federal Grant - Other","OTHER",IF(C36="Total","TOTAL OF ALL CATEGORIES",""))))))))))</f>
        <v>TOTAL OF ALL CATEGORIES</v>
      </c>
      <c r="H36" s="43">
        <v>420304</v>
      </c>
      <c r="I36" s="43">
        <v>2091796</v>
      </c>
      <c r="J36" s="43">
        <v>831639</v>
      </c>
      <c r="K36" s="43">
        <v>3038578</v>
      </c>
      <c r="L36" s="12"/>
      <c r="M36" s="43">
        <v>5949465</v>
      </c>
      <c r="N36" s="12"/>
      <c r="O36" s="12"/>
      <c r="P36" s="12"/>
      <c r="Q36" s="85"/>
      <c r="R36" s="79"/>
      <c r="S36" s="86">
        <v>12331782</v>
      </c>
      <c r="T36" s="79"/>
    </row>
    <row r="37" spans="2:20" x14ac:dyDescent="0.2">
      <c r="B37" s="89" t="s">
        <v>84</v>
      </c>
      <c r="C37" s="78"/>
      <c r="D37" s="78"/>
      <c r="E37" s="78"/>
      <c r="F37" s="78"/>
      <c r="G37" s="78"/>
      <c r="H37" s="78"/>
      <c r="I37" s="78"/>
      <c r="J37" s="79"/>
      <c r="K37" s="17"/>
      <c r="L37" s="17"/>
      <c r="M37" s="17"/>
      <c r="N37" s="17"/>
      <c r="O37" s="17"/>
      <c r="P37" s="17"/>
      <c r="Q37" s="90"/>
      <c r="R37" s="79"/>
      <c r="S37" s="90"/>
      <c r="T37" s="79"/>
    </row>
    <row r="38" spans="2:20" ht="18" x14ac:dyDescent="0.2">
      <c r="B38" s="87" t="s">
        <v>2</v>
      </c>
      <c r="C38" s="83"/>
      <c r="D38" s="83"/>
      <c r="E38" s="83"/>
      <c r="F38" s="83"/>
      <c r="H38" s="16" t="s">
        <v>3</v>
      </c>
      <c r="I38" s="9" t="s">
        <v>194</v>
      </c>
      <c r="J38" s="16" t="s">
        <v>4</v>
      </c>
      <c r="K38" s="16" t="s">
        <v>5</v>
      </c>
      <c r="L38" s="16" t="s">
        <v>6</v>
      </c>
      <c r="M38" s="16" t="s">
        <v>7</v>
      </c>
      <c r="N38" s="16" t="s">
        <v>8</v>
      </c>
      <c r="O38" s="16" t="s">
        <v>9</v>
      </c>
      <c r="P38" s="16" t="s">
        <v>10</v>
      </c>
      <c r="Q38" s="88" t="s">
        <v>11</v>
      </c>
      <c r="R38" s="79"/>
      <c r="S38" s="88" t="s">
        <v>198</v>
      </c>
      <c r="T38" s="79"/>
    </row>
    <row r="39" spans="2:20" x14ac:dyDescent="0.2">
      <c r="B39" s="15"/>
      <c r="C39" s="77" t="s">
        <v>13</v>
      </c>
      <c r="D39" s="78"/>
      <c r="E39" s="78"/>
      <c r="F39" s="79"/>
      <c r="G39" s="8" t="str">
        <f>IF(SUMPRODUCT(--ISNUMBER(SEARCH('Dropdown Selections'!C$2,C39)))&gt;0,'Dropdown Selections'!A$2,IF(SUMPRODUCT(--ISNUMBER(SEARCH('Dropdown Selections'!C$3,C39)))&gt;0,'Dropdown Selections'!A$3,IF(SUMPRODUCT(--ISNUMBER(SEARCH('Dropdown Selections'!D$4:D$9,C39)))&gt;0,'Dropdown Selections'!A$4,IF(SUMPRODUCT(--ISNUMBER(SEARCH('Dropdown Selections'!D$11:D$13,C39)))&gt;0,'Dropdown Selections'!A$5,IF(SUMPRODUCT(--ISNUMBER(SEARCH('Dropdown Selections'!C$15,C39)))&gt;0,'Dropdown Selections'!A$6,IF(SUMPRODUCT(--ISNUMBER(SEARCH('Dropdown Selections'!D$16:D$19,C39)))&gt;0,'Dropdown Selections'!A$7,IF(SUMPRODUCT(--ISNUMBER(SEARCH('Dropdown Selections'!C$21,C39)))&gt;0,'Dropdown Selections'!A$8,IF(SUMPRODUCT(--ISNUMBER(SEARCH('Dropdown Selections'!D$22:D$25,C39)))&gt;0,'Dropdown Selections'!A$9,IF(C39="331900 - Federal Grant - Other","OTHER",IF(C39="Total","TOTAL OF ALL CATEGORIES",""))))))))))</f>
        <v>GENERAL GOVERNMENT</v>
      </c>
      <c r="H39" s="42">
        <v>44589</v>
      </c>
      <c r="I39" s="14"/>
      <c r="J39" s="14"/>
      <c r="K39" s="14"/>
      <c r="L39" s="14"/>
      <c r="M39" s="14"/>
      <c r="N39" s="14"/>
      <c r="O39" s="14"/>
      <c r="P39" s="14"/>
      <c r="Q39" s="80"/>
      <c r="R39" s="79"/>
      <c r="S39" s="81">
        <v>44589</v>
      </c>
      <c r="T39" s="79"/>
    </row>
    <row r="40" spans="2:20" x14ac:dyDescent="0.2">
      <c r="B40" s="15"/>
      <c r="C40" s="77" t="s">
        <v>14</v>
      </c>
      <c r="D40" s="78"/>
      <c r="E40" s="78"/>
      <c r="F40" s="79"/>
      <c r="G40" s="8" t="str">
        <f>IF(SUMPRODUCT(--ISNUMBER(SEARCH('Dropdown Selections'!C$2,C40)))&gt;0,'Dropdown Selections'!A$2,IF(SUMPRODUCT(--ISNUMBER(SEARCH('Dropdown Selections'!C$3,C40)))&gt;0,'Dropdown Selections'!A$3,IF(SUMPRODUCT(--ISNUMBER(SEARCH('Dropdown Selections'!D$4:D$9,C40)))&gt;0,'Dropdown Selections'!A$4,IF(SUMPRODUCT(--ISNUMBER(SEARCH('Dropdown Selections'!D$11:D$13,C40)))&gt;0,'Dropdown Selections'!A$5,IF(SUMPRODUCT(--ISNUMBER(SEARCH('Dropdown Selections'!C$15,C40)))&gt;0,'Dropdown Selections'!A$6,IF(SUMPRODUCT(--ISNUMBER(SEARCH('Dropdown Selections'!D$16:D$19,C40)))&gt;0,'Dropdown Selections'!A$7,IF(SUMPRODUCT(--ISNUMBER(SEARCH('Dropdown Selections'!C$21,C40)))&gt;0,'Dropdown Selections'!A$8,IF(SUMPRODUCT(--ISNUMBER(SEARCH('Dropdown Selections'!D$22:D$25,C40)))&gt;0,'Dropdown Selections'!A$9,IF(C40="331900 - Federal Grant - Other","OTHER",IF(C40="Total","TOTAL OF ALL CATEGORIES",""))))))))))</f>
        <v>PUBLIC SAFETY</v>
      </c>
      <c r="H40" s="42">
        <v>8381</v>
      </c>
      <c r="I40" s="42">
        <v>97522</v>
      </c>
      <c r="J40" s="14"/>
      <c r="K40" s="14"/>
      <c r="L40" s="14"/>
      <c r="M40" s="14"/>
      <c r="N40" s="14"/>
      <c r="O40" s="14"/>
      <c r="P40" s="14"/>
      <c r="Q40" s="80"/>
      <c r="R40" s="79"/>
      <c r="S40" s="81">
        <v>105903</v>
      </c>
      <c r="T40" s="79"/>
    </row>
    <row r="41" spans="2:20" x14ac:dyDescent="0.2">
      <c r="B41" s="15"/>
      <c r="C41" s="77" t="s">
        <v>15</v>
      </c>
      <c r="D41" s="78"/>
      <c r="E41" s="78"/>
      <c r="F41" s="79"/>
      <c r="G41" s="8" t="str">
        <f>IF(SUMPRODUCT(--ISNUMBER(SEARCH('Dropdown Selections'!C$2,C41)))&gt;0,'Dropdown Selections'!A$2,IF(SUMPRODUCT(--ISNUMBER(SEARCH('Dropdown Selections'!C$3,C41)))&gt;0,'Dropdown Selections'!A$3,IF(SUMPRODUCT(--ISNUMBER(SEARCH('Dropdown Selections'!D$4:D$9,C41)))&gt;0,'Dropdown Selections'!A$4,IF(SUMPRODUCT(--ISNUMBER(SEARCH('Dropdown Selections'!D$11:D$13,C41)))&gt;0,'Dropdown Selections'!A$5,IF(SUMPRODUCT(--ISNUMBER(SEARCH('Dropdown Selections'!C$15,C41)))&gt;0,'Dropdown Selections'!A$6,IF(SUMPRODUCT(--ISNUMBER(SEARCH('Dropdown Selections'!D$16:D$19,C41)))&gt;0,'Dropdown Selections'!A$7,IF(SUMPRODUCT(--ISNUMBER(SEARCH('Dropdown Selections'!C$21,C41)))&gt;0,'Dropdown Selections'!A$8,IF(SUMPRODUCT(--ISNUMBER(SEARCH('Dropdown Selections'!D$22:D$25,C41)))&gt;0,'Dropdown Selections'!A$9,IF(C41="331900 - Federal Grant - Other","OTHER",IF(C41="Total","TOTAL OF ALL CATEGORIES",""))))))))))</f>
        <v>PHYSICAL ENVIRONMENT</v>
      </c>
      <c r="H41" s="14"/>
      <c r="I41" s="14"/>
      <c r="J41" s="14"/>
      <c r="K41" s="14"/>
      <c r="L41" s="14"/>
      <c r="M41" s="14"/>
      <c r="N41" s="14"/>
      <c r="O41" s="14"/>
      <c r="P41" s="14"/>
      <c r="Q41" s="80"/>
      <c r="R41" s="79"/>
      <c r="S41" s="91">
        <v>0</v>
      </c>
      <c r="T41" s="79"/>
    </row>
    <row r="42" spans="2:20" x14ac:dyDescent="0.2">
      <c r="B42" s="15"/>
      <c r="C42" s="77" t="s">
        <v>16</v>
      </c>
      <c r="D42" s="78"/>
      <c r="E42" s="78"/>
      <c r="F42" s="79"/>
      <c r="G42" s="8" t="str">
        <f>IF(SUMPRODUCT(--ISNUMBER(SEARCH('Dropdown Selections'!C$2,C42)))&gt;0,'Dropdown Selections'!A$2,IF(SUMPRODUCT(--ISNUMBER(SEARCH('Dropdown Selections'!C$3,C42)))&gt;0,'Dropdown Selections'!A$3,IF(SUMPRODUCT(--ISNUMBER(SEARCH('Dropdown Selections'!D$4:D$9,C42)))&gt;0,'Dropdown Selections'!A$4,IF(SUMPRODUCT(--ISNUMBER(SEARCH('Dropdown Selections'!D$11:D$13,C42)))&gt;0,'Dropdown Selections'!A$5,IF(SUMPRODUCT(--ISNUMBER(SEARCH('Dropdown Selections'!C$15,C42)))&gt;0,'Dropdown Selections'!A$6,IF(SUMPRODUCT(--ISNUMBER(SEARCH('Dropdown Selections'!D$16:D$19,C42)))&gt;0,'Dropdown Selections'!A$7,IF(SUMPRODUCT(--ISNUMBER(SEARCH('Dropdown Selections'!C$21,C42)))&gt;0,'Dropdown Selections'!A$8,IF(SUMPRODUCT(--ISNUMBER(SEARCH('Dropdown Selections'!D$22:D$25,C42)))&gt;0,'Dropdown Selections'!A$9,IF(C42="331900 - Federal Grant - Other","OTHER",IF(C42="Total","TOTAL OF ALL CATEGORIES",""))))))))))</f>
        <v>TRANSPORTATION</v>
      </c>
      <c r="H42" s="14"/>
      <c r="I42" s="42">
        <v>2739308</v>
      </c>
      <c r="J42" s="14"/>
      <c r="K42" s="14"/>
      <c r="L42" s="14"/>
      <c r="M42" s="14"/>
      <c r="N42" s="14"/>
      <c r="O42" s="14"/>
      <c r="P42" s="14"/>
      <c r="Q42" s="80"/>
      <c r="R42" s="79"/>
      <c r="S42" s="81">
        <v>2739308</v>
      </c>
      <c r="T42" s="79"/>
    </row>
    <row r="43" spans="2:20" x14ac:dyDescent="0.2">
      <c r="B43" s="15"/>
      <c r="C43" s="77" t="s">
        <v>17</v>
      </c>
      <c r="D43" s="78"/>
      <c r="E43" s="78"/>
      <c r="F43" s="79"/>
      <c r="G43" s="8" t="str">
        <f>IF(SUMPRODUCT(--ISNUMBER(SEARCH('Dropdown Selections'!C$2,C43)))&gt;0,'Dropdown Selections'!A$2,IF(SUMPRODUCT(--ISNUMBER(SEARCH('Dropdown Selections'!C$3,C43)))&gt;0,'Dropdown Selections'!A$3,IF(SUMPRODUCT(--ISNUMBER(SEARCH('Dropdown Selections'!D$4:D$9,C43)))&gt;0,'Dropdown Selections'!A$4,IF(SUMPRODUCT(--ISNUMBER(SEARCH('Dropdown Selections'!D$11:D$13,C43)))&gt;0,'Dropdown Selections'!A$5,IF(SUMPRODUCT(--ISNUMBER(SEARCH('Dropdown Selections'!C$15,C43)))&gt;0,'Dropdown Selections'!A$6,IF(SUMPRODUCT(--ISNUMBER(SEARCH('Dropdown Selections'!D$16:D$19,C43)))&gt;0,'Dropdown Selections'!A$7,IF(SUMPRODUCT(--ISNUMBER(SEARCH('Dropdown Selections'!C$21,C43)))&gt;0,'Dropdown Selections'!A$8,IF(SUMPRODUCT(--ISNUMBER(SEARCH('Dropdown Selections'!D$22:D$25,C43)))&gt;0,'Dropdown Selections'!A$9,IF(C43="331900 - Federal Grant - Other","OTHER",IF(C43="Total","TOTAL OF ALL CATEGORIES",""))))))))))</f>
        <v>ECONOMIC ENVIRONMENT</v>
      </c>
      <c r="H43" s="14"/>
      <c r="I43" s="42">
        <v>2382147</v>
      </c>
      <c r="J43" s="14"/>
      <c r="K43" s="14"/>
      <c r="L43" s="14"/>
      <c r="M43" s="14"/>
      <c r="N43" s="14"/>
      <c r="O43" s="14"/>
      <c r="P43" s="14"/>
      <c r="Q43" s="80"/>
      <c r="R43" s="79"/>
      <c r="S43" s="81">
        <v>2382147</v>
      </c>
      <c r="T43" s="79"/>
    </row>
    <row r="44" spans="2:20" x14ac:dyDescent="0.2">
      <c r="B44" s="15"/>
      <c r="C44" s="77" t="s">
        <v>18</v>
      </c>
      <c r="D44" s="78"/>
      <c r="E44" s="78"/>
      <c r="F44" s="79"/>
      <c r="G44" s="8" t="str">
        <f>IF(SUMPRODUCT(--ISNUMBER(SEARCH('Dropdown Selections'!C$2,C44)))&gt;0,'Dropdown Selections'!A$2,IF(SUMPRODUCT(--ISNUMBER(SEARCH('Dropdown Selections'!C$3,C44)))&gt;0,'Dropdown Selections'!A$3,IF(SUMPRODUCT(--ISNUMBER(SEARCH('Dropdown Selections'!D$4:D$9,C44)))&gt;0,'Dropdown Selections'!A$4,IF(SUMPRODUCT(--ISNUMBER(SEARCH('Dropdown Selections'!D$11:D$13,C44)))&gt;0,'Dropdown Selections'!A$5,IF(SUMPRODUCT(--ISNUMBER(SEARCH('Dropdown Selections'!C$15,C44)))&gt;0,'Dropdown Selections'!A$6,IF(SUMPRODUCT(--ISNUMBER(SEARCH('Dropdown Selections'!D$16:D$19,C44)))&gt;0,'Dropdown Selections'!A$7,IF(SUMPRODUCT(--ISNUMBER(SEARCH('Dropdown Selections'!C$21,C44)))&gt;0,'Dropdown Selections'!A$8,IF(SUMPRODUCT(--ISNUMBER(SEARCH('Dropdown Selections'!D$22:D$25,C44)))&gt;0,'Dropdown Selections'!A$9,IF(C44="331900 - Federal Grant - Other","OTHER",IF(C44="Total","TOTAL OF ALL CATEGORIES",""))))))))))</f>
        <v>HEALTH &amp; HUMAN SERVICES</v>
      </c>
      <c r="H44" s="14"/>
      <c r="I44" s="42">
        <v>1566195</v>
      </c>
      <c r="J44" s="14"/>
      <c r="K44" s="14"/>
      <c r="L44" s="14"/>
      <c r="M44" s="14"/>
      <c r="N44" s="14"/>
      <c r="O44" s="14"/>
      <c r="P44" s="14"/>
      <c r="Q44" s="80"/>
      <c r="R44" s="79"/>
      <c r="S44" s="81">
        <v>1566195</v>
      </c>
      <c r="T44" s="79"/>
    </row>
    <row r="45" spans="2:20" x14ac:dyDescent="0.2">
      <c r="B45" s="15"/>
      <c r="C45" s="77" t="s">
        <v>22</v>
      </c>
      <c r="D45" s="78"/>
      <c r="E45" s="78"/>
      <c r="F45" s="79"/>
      <c r="G45" s="8" t="str">
        <f>IF(SUMPRODUCT(--ISNUMBER(SEARCH('Dropdown Selections'!C$2,C45)))&gt;0,'Dropdown Selections'!A$2,IF(SUMPRODUCT(--ISNUMBER(SEARCH('Dropdown Selections'!C$3,C45)))&gt;0,'Dropdown Selections'!A$3,IF(SUMPRODUCT(--ISNUMBER(SEARCH('Dropdown Selections'!D$4:D$9,C45)))&gt;0,'Dropdown Selections'!A$4,IF(SUMPRODUCT(--ISNUMBER(SEARCH('Dropdown Selections'!D$11:D$13,C45)))&gt;0,'Dropdown Selections'!A$5,IF(SUMPRODUCT(--ISNUMBER(SEARCH('Dropdown Selections'!C$15,C45)))&gt;0,'Dropdown Selections'!A$6,IF(SUMPRODUCT(--ISNUMBER(SEARCH('Dropdown Selections'!D$16:D$19,C45)))&gt;0,'Dropdown Selections'!A$7,IF(SUMPRODUCT(--ISNUMBER(SEARCH('Dropdown Selections'!C$21,C45)))&gt;0,'Dropdown Selections'!A$8,IF(SUMPRODUCT(--ISNUMBER(SEARCH('Dropdown Selections'!D$22:D$25,C45)))&gt;0,'Dropdown Selections'!A$9,IF(C45="331900 - Federal Grant - Other","OTHER",IF(C45="Total","TOTAL OF ALL CATEGORIES",""))))))))))</f>
        <v>CULTURE/RECREATION</v>
      </c>
      <c r="H45" s="14"/>
      <c r="I45" s="14"/>
      <c r="J45" s="14"/>
      <c r="K45" s="14"/>
      <c r="L45" s="14"/>
      <c r="M45" s="14"/>
      <c r="N45" s="14"/>
      <c r="O45" s="14"/>
      <c r="P45" s="14"/>
      <c r="Q45" s="80"/>
      <c r="R45" s="79"/>
      <c r="S45" s="91">
        <v>0</v>
      </c>
      <c r="T45" s="79"/>
    </row>
    <row r="46" spans="2:20" x14ac:dyDescent="0.2">
      <c r="B46" s="15"/>
      <c r="C46" s="77" t="s">
        <v>46</v>
      </c>
      <c r="D46" s="78"/>
      <c r="E46" s="78"/>
      <c r="F46" s="79"/>
      <c r="G46" s="8" t="str">
        <f>IF(SUMPRODUCT(--ISNUMBER(SEARCH('Dropdown Selections'!C$2,C46)))&gt;0,'Dropdown Selections'!A$2,IF(SUMPRODUCT(--ISNUMBER(SEARCH('Dropdown Selections'!C$3,C46)))&gt;0,'Dropdown Selections'!A$3,IF(SUMPRODUCT(--ISNUMBER(SEARCH('Dropdown Selections'!D$4:D$9,C46)))&gt;0,'Dropdown Selections'!A$4,IF(SUMPRODUCT(--ISNUMBER(SEARCH('Dropdown Selections'!D$11:D$13,C46)))&gt;0,'Dropdown Selections'!A$5,IF(SUMPRODUCT(--ISNUMBER(SEARCH('Dropdown Selections'!C$15,C46)))&gt;0,'Dropdown Selections'!A$6,IF(SUMPRODUCT(--ISNUMBER(SEARCH('Dropdown Selections'!D$16:D$19,C46)))&gt;0,'Dropdown Selections'!A$7,IF(SUMPRODUCT(--ISNUMBER(SEARCH('Dropdown Selections'!C$21,C46)))&gt;0,'Dropdown Selections'!A$8,IF(SUMPRODUCT(--ISNUMBER(SEARCH('Dropdown Selections'!D$22:D$25,C46)))&gt;0,'Dropdown Selections'!A$9,IF(C46="331900 - Federal Grant - Other","OTHER",IF(C46="Total","TOTAL OF ALL CATEGORIES",""))))))))))</f>
        <v>COURTS</v>
      </c>
      <c r="H46" s="14"/>
      <c r="I46" s="42">
        <v>394528</v>
      </c>
      <c r="J46" s="14"/>
      <c r="K46" s="14"/>
      <c r="L46" s="14"/>
      <c r="M46" s="14"/>
      <c r="N46" s="14"/>
      <c r="O46" s="14"/>
      <c r="P46" s="14"/>
      <c r="Q46" s="80"/>
      <c r="R46" s="79"/>
      <c r="S46" s="81">
        <v>394528</v>
      </c>
      <c r="T46" s="79"/>
    </row>
    <row r="47" spans="2:20" x14ac:dyDescent="0.2">
      <c r="B47" s="15"/>
      <c r="C47" s="77" t="s">
        <v>19</v>
      </c>
      <c r="D47" s="78"/>
      <c r="E47" s="78"/>
      <c r="F47" s="79"/>
      <c r="G47" s="8" t="str">
        <f>IF(SUMPRODUCT(--ISNUMBER(SEARCH('Dropdown Selections'!C$2,C47)))&gt;0,'Dropdown Selections'!A$2,IF(SUMPRODUCT(--ISNUMBER(SEARCH('Dropdown Selections'!C$3,C47)))&gt;0,'Dropdown Selections'!A$3,IF(SUMPRODUCT(--ISNUMBER(SEARCH('Dropdown Selections'!D$4:D$9,C47)))&gt;0,'Dropdown Selections'!A$4,IF(SUMPRODUCT(--ISNUMBER(SEARCH('Dropdown Selections'!D$11:D$13,C47)))&gt;0,'Dropdown Selections'!A$5,IF(SUMPRODUCT(--ISNUMBER(SEARCH('Dropdown Selections'!C$15,C47)))&gt;0,'Dropdown Selections'!A$6,IF(SUMPRODUCT(--ISNUMBER(SEARCH('Dropdown Selections'!D$16:D$19,C47)))&gt;0,'Dropdown Selections'!A$7,IF(SUMPRODUCT(--ISNUMBER(SEARCH('Dropdown Selections'!C$21,C47)))&gt;0,'Dropdown Selections'!A$8,IF(SUMPRODUCT(--ISNUMBER(SEARCH('Dropdown Selections'!D$22:D$25,C47)))&gt;0,'Dropdown Selections'!A$9,IF(C47="331900 - Federal Grant - Other","OTHER",IF(C47="Total","TOTAL OF ALL CATEGORIES",""))))))))))</f>
        <v>COURTS</v>
      </c>
      <c r="H47" s="14"/>
      <c r="I47" s="14"/>
      <c r="J47" s="14"/>
      <c r="K47" s="14"/>
      <c r="L47" s="14"/>
      <c r="M47" s="14"/>
      <c r="N47" s="14"/>
      <c r="O47" s="14"/>
      <c r="P47" s="14"/>
      <c r="Q47" s="80"/>
      <c r="R47" s="79"/>
      <c r="S47" s="91">
        <v>0</v>
      </c>
      <c r="T47" s="79"/>
    </row>
    <row r="48" spans="2:20" x14ac:dyDescent="0.2">
      <c r="B48" s="13"/>
      <c r="C48" s="70" t="s">
        <v>12</v>
      </c>
      <c r="D48" s="71"/>
      <c r="E48" s="84" t="s">
        <v>12</v>
      </c>
      <c r="F48" s="79"/>
      <c r="G48" s="8" t="str">
        <f>IF(SUMPRODUCT(--ISNUMBER(SEARCH('Dropdown Selections'!C$2,C48)))&gt;0,'Dropdown Selections'!A$2,IF(SUMPRODUCT(--ISNUMBER(SEARCH('Dropdown Selections'!C$3,C48)))&gt;0,'Dropdown Selections'!A$3,IF(SUMPRODUCT(--ISNUMBER(SEARCH('Dropdown Selections'!D$4:D$9,C48)))&gt;0,'Dropdown Selections'!A$4,IF(SUMPRODUCT(--ISNUMBER(SEARCH('Dropdown Selections'!D$11:D$13,C48)))&gt;0,'Dropdown Selections'!A$5,IF(SUMPRODUCT(--ISNUMBER(SEARCH('Dropdown Selections'!C$15,C48)))&gt;0,'Dropdown Selections'!A$6,IF(SUMPRODUCT(--ISNUMBER(SEARCH('Dropdown Selections'!D$16:D$19,C48)))&gt;0,'Dropdown Selections'!A$7,IF(SUMPRODUCT(--ISNUMBER(SEARCH('Dropdown Selections'!C$21,C48)))&gt;0,'Dropdown Selections'!A$8,IF(SUMPRODUCT(--ISNUMBER(SEARCH('Dropdown Selections'!D$22:D$25,C48)))&gt;0,'Dropdown Selections'!A$9,IF(C48="331900 - Federal Grant - Other","OTHER",IF(C48="Total","TOTAL OF ALL CATEGORIES",""))))))))))</f>
        <v>TOTAL OF ALL CATEGORIES</v>
      </c>
      <c r="H48" s="43">
        <v>52970</v>
      </c>
      <c r="I48" s="43">
        <v>7179700</v>
      </c>
      <c r="J48" s="12"/>
      <c r="K48" s="12"/>
      <c r="L48" s="12"/>
      <c r="M48" s="12"/>
      <c r="N48" s="12"/>
      <c r="O48" s="12"/>
      <c r="P48" s="12"/>
      <c r="Q48" s="85"/>
      <c r="R48" s="79"/>
      <c r="S48" s="86">
        <v>7232670</v>
      </c>
      <c r="T48" s="79"/>
    </row>
    <row r="49" spans="2:20" x14ac:dyDescent="0.2">
      <c r="B49" s="89" t="s">
        <v>83</v>
      </c>
      <c r="C49" s="78"/>
      <c r="D49" s="78"/>
      <c r="E49" s="78"/>
      <c r="F49" s="78"/>
      <c r="G49" s="78"/>
      <c r="H49" s="78"/>
      <c r="I49" s="78"/>
      <c r="J49" s="79"/>
      <c r="K49" s="17"/>
      <c r="L49" s="17"/>
      <c r="M49" s="17"/>
      <c r="N49" s="17"/>
      <c r="O49" s="17"/>
      <c r="P49" s="17"/>
      <c r="Q49" s="90"/>
      <c r="R49" s="79"/>
      <c r="S49" s="90"/>
      <c r="T49" s="79"/>
    </row>
    <row r="50" spans="2:20" ht="18" x14ac:dyDescent="0.2">
      <c r="B50" s="87" t="s">
        <v>2</v>
      </c>
      <c r="C50" s="83"/>
      <c r="D50" s="83"/>
      <c r="E50" s="83"/>
      <c r="F50" s="83"/>
      <c r="H50" s="16" t="s">
        <v>3</v>
      </c>
      <c r="I50" s="9" t="s">
        <v>194</v>
      </c>
      <c r="J50" s="16" t="s">
        <v>4</v>
      </c>
      <c r="K50" s="16" t="s">
        <v>5</v>
      </c>
      <c r="L50" s="16" t="s">
        <v>6</v>
      </c>
      <c r="M50" s="16" t="s">
        <v>7</v>
      </c>
      <c r="N50" s="16" t="s">
        <v>8</v>
      </c>
      <c r="O50" s="16" t="s">
        <v>9</v>
      </c>
      <c r="P50" s="16" t="s">
        <v>10</v>
      </c>
      <c r="Q50" s="88" t="s">
        <v>11</v>
      </c>
      <c r="R50" s="79"/>
      <c r="S50" s="88" t="s">
        <v>198</v>
      </c>
      <c r="T50" s="79"/>
    </row>
    <row r="51" spans="2:20" x14ac:dyDescent="0.2">
      <c r="B51" s="15"/>
      <c r="C51" s="77" t="s">
        <v>13</v>
      </c>
      <c r="D51" s="78"/>
      <c r="E51" s="78"/>
      <c r="F51" s="79"/>
      <c r="G51" s="8" t="str">
        <f>IF(SUMPRODUCT(--ISNUMBER(SEARCH('Dropdown Selections'!C$2,C51)))&gt;0,'Dropdown Selections'!A$2,IF(SUMPRODUCT(--ISNUMBER(SEARCH('Dropdown Selections'!C$3,C51)))&gt;0,'Dropdown Selections'!A$3,IF(SUMPRODUCT(--ISNUMBER(SEARCH('Dropdown Selections'!D$4:D$9,C51)))&gt;0,'Dropdown Selections'!A$4,IF(SUMPRODUCT(--ISNUMBER(SEARCH('Dropdown Selections'!D$11:D$13,C51)))&gt;0,'Dropdown Selections'!A$5,IF(SUMPRODUCT(--ISNUMBER(SEARCH('Dropdown Selections'!C$15,C51)))&gt;0,'Dropdown Selections'!A$6,IF(SUMPRODUCT(--ISNUMBER(SEARCH('Dropdown Selections'!D$16:D$19,C51)))&gt;0,'Dropdown Selections'!A$7,IF(SUMPRODUCT(--ISNUMBER(SEARCH('Dropdown Selections'!C$21,C51)))&gt;0,'Dropdown Selections'!A$8,IF(SUMPRODUCT(--ISNUMBER(SEARCH('Dropdown Selections'!D$22:D$25,C51)))&gt;0,'Dropdown Selections'!A$9,IF(C51="331900 - Federal Grant - Other","OTHER",IF(C51="Total","TOTAL OF ALL CATEGORIES",""))))))))))</f>
        <v>GENERAL GOVERNMENT</v>
      </c>
      <c r="H51" s="42">
        <v>14285</v>
      </c>
      <c r="I51" s="14"/>
      <c r="J51" s="14"/>
      <c r="K51" s="14"/>
      <c r="L51" s="14"/>
      <c r="M51" s="14"/>
      <c r="N51" s="14"/>
      <c r="O51" s="14"/>
      <c r="P51" s="14"/>
      <c r="Q51" s="80"/>
      <c r="R51" s="79"/>
      <c r="S51" s="81">
        <v>14285</v>
      </c>
      <c r="T51" s="79"/>
    </row>
    <row r="52" spans="2:20" x14ac:dyDescent="0.2">
      <c r="B52" s="15"/>
      <c r="C52" s="77" t="s">
        <v>14</v>
      </c>
      <c r="D52" s="78"/>
      <c r="E52" s="78"/>
      <c r="F52" s="79"/>
      <c r="G52" s="8" t="str">
        <f>IF(SUMPRODUCT(--ISNUMBER(SEARCH('Dropdown Selections'!C$2,C52)))&gt;0,'Dropdown Selections'!A$2,IF(SUMPRODUCT(--ISNUMBER(SEARCH('Dropdown Selections'!C$3,C52)))&gt;0,'Dropdown Selections'!A$3,IF(SUMPRODUCT(--ISNUMBER(SEARCH('Dropdown Selections'!D$4:D$9,C52)))&gt;0,'Dropdown Selections'!A$4,IF(SUMPRODUCT(--ISNUMBER(SEARCH('Dropdown Selections'!D$11:D$13,C52)))&gt;0,'Dropdown Selections'!A$5,IF(SUMPRODUCT(--ISNUMBER(SEARCH('Dropdown Selections'!C$15,C52)))&gt;0,'Dropdown Selections'!A$6,IF(SUMPRODUCT(--ISNUMBER(SEARCH('Dropdown Selections'!D$16:D$19,C52)))&gt;0,'Dropdown Selections'!A$7,IF(SUMPRODUCT(--ISNUMBER(SEARCH('Dropdown Selections'!C$21,C52)))&gt;0,'Dropdown Selections'!A$8,IF(SUMPRODUCT(--ISNUMBER(SEARCH('Dropdown Selections'!D$22:D$25,C52)))&gt;0,'Dropdown Selections'!A$9,IF(C52="331900 - Federal Grant - Other","OTHER",IF(C52="Total","TOTAL OF ALL CATEGORIES",""))))))))))</f>
        <v>PUBLIC SAFETY</v>
      </c>
      <c r="H52" s="42">
        <v>97599</v>
      </c>
      <c r="I52" s="42">
        <v>60808</v>
      </c>
      <c r="J52" s="14"/>
      <c r="K52" s="14"/>
      <c r="L52" s="14"/>
      <c r="M52" s="14"/>
      <c r="N52" s="14"/>
      <c r="O52" s="14"/>
      <c r="P52" s="14"/>
      <c r="Q52" s="80"/>
      <c r="R52" s="79"/>
      <c r="S52" s="81">
        <v>158407</v>
      </c>
      <c r="T52" s="79"/>
    </row>
    <row r="53" spans="2:20" x14ac:dyDescent="0.2">
      <c r="B53" s="15"/>
      <c r="C53" s="77" t="s">
        <v>16</v>
      </c>
      <c r="D53" s="78"/>
      <c r="E53" s="78"/>
      <c r="F53" s="79"/>
      <c r="G53" s="8" t="str">
        <f>IF(SUMPRODUCT(--ISNUMBER(SEARCH('Dropdown Selections'!C$2,C53)))&gt;0,'Dropdown Selections'!A$2,IF(SUMPRODUCT(--ISNUMBER(SEARCH('Dropdown Selections'!C$3,C53)))&gt;0,'Dropdown Selections'!A$3,IF(SUMPRODUCT(--ISNUMBER(SEARCH('Dropdown Selections'!D$4:D$9,C53)))&gt;0,'Dropdown Selections'!A$4,IF(SUMPRODUCT(--ISNUMBER(SEARCH('Dropdown Selections'!D$11:D$13,C53)))&gt;0,'Dropdown Selections'!A$5,IF(SUMPRODUCT(--ISNUMBER(SEARCH('Dropdown Selections'!C$15,C53)))&gt;0,'Dropdown Selections'!A$6,IF(SUMPRODUCT(--ISNUMBER(SEARCH('Dropdown Selections'!D$16:D$19,C53)))&gt;0,'Dropdown Selections'!A$7,IF(SUMPRODUCT(--ISNUMBER(SEARCH('Dropdown Selections'!C$21,C53)))&gt;0,'Dropdown Selections'!A$8,IF(SUMPRODUCT(--ISNUMBER(SEARCH('Dropdown Selections'!D$22:D$25,C53)))&gt;0,'Dropdown Selections'!A$9,IF(C53="331900 - Federal Grant - Other","OTHER",IF(C53="Total","TOTAL OF ALL CATEGORIES",""))))))))))</f>
        <v>TRANSPORTATION</v>
      </c>
      <c r="H53" s="14"/>
      <c r="I53" s="42">
        <v>387104</v>
      </c>
      <c r="J53" s="14"/>
      <c r="K53" s="14"/>
      <c r="L53" s="14"/>
      <c r="M53" s="14"/>
      <c r="N53" s="14"/>
      <c r="O53" s="14"/>
      <c r="P53" s="14"/>
      <c r="Q53" s="80"/>
      <c r="R53" s="79"/>
      <c r="S53" s="81">
        <v>387104</v>
      </c>
      <c r="T53" s="79"/>
    </row>
    <row r="54" spans="2:20" x14ac:dyDescent="0.2">
      <c r="B54" s="15"/>
      <c r="C54" s="77" t="s">
        <v>18</v>
      </c>
      <c r="D54" s="78"/>
      <c r="E54" s="78"/>
      <c r="F54" s="79"/>
      <c r="G54" s="8" t="str">
        <f>IF(SUMPRODUCT(--ISNUMBER(SEARCH('Dropdown Selections'!C$2,C54)))&gt;0,'Dropdown Selections'!A$2,IF(SUMPRODUCT(--ISNUMBER(SEARCH('Dropdown Selections'!C$3,C54)))&gt;0,'Dropdown Selections'!A$3,IF(SUMPRODUCT(--ISNUMBER(SEARCH('Dropdown Selections'!D$4:D$9,C54)))&gt;0,'Dropdown Selections'!A$4,IF(SUMPRODUCT(--ISNUMBER(SEARCH('Dropdown Selections'!D$11:D$13,C54)))&gt;0,'Dropdown Selections'!A$5,IF(SUMPRODUCT(--ISNUMBER(SEARCH('Dropdown Selections'!C$15,C54)))&gt;0,'Dropdown Selections'!A$6,IF(SUMPRODUCT(--ISNUMBER(SEARCH('Dropdown Selections'!D$16:D$19,C54)))&gt;0,'Dropdown Selections'!A$7,IF(SUMPRODUCT(--ISNUMBER(SEARCH('Dropdown Selections'!C$21,C54)))&gt;0,'Dropdown Selections'!A$8,IF(SUMPRODUCT(--ISNUMBER(SEARCH('Dropdown Selections'!D$22:D$25,C54)))&gt;0,'Dropdown Selections'!A$9,IF(C54="331900 - Federal Grant - Other","OTHER",IF(C54="Total","TOTAL OF ALL CATEGORIES",""))))))))))</f>
        <v>HEALTH &amp; HUMAN SERVICES</v>
      </c>
      <c r="H54" s="14"/>
      <c r="I54" s="42">
        <v>144132</v>
      </c>
      <c r="J54" s="14"/>
      <c r="K54" s="14"/>
      <c r="L54" s="14"/>
      <c r="M54" s="14"/>
      <c r="N54" s="14"/>
      <c r="O54" s="14"/>
      <c r="P54" s="14"/>
      <c r="Q54" s="80"/>
      <c r="R54" s="79"/>
      <c r="S54" s="81">
        <v>144132</v>
      </c>
      <c r="T54" s="79"/>
    </row>
    <row r="55" spans="2:20" x14ac:dyDescent="0.2">
      <c r="B55" s="13"/>
      <c r="C55" s="70" t="s">
        <v>12</v>
      </c>
      <c r="D55" s="71"/>
      <c r="E55" s="84" t="s">
        <v>12</v>
      </c>
      <c r="F55" s="79"/>
      <c r="G55" s="8" t="str">
        <f>IF(SUMPRODUCT(--ISNUMBER(SEARCH('Dropdown Selections'!C$2,C55)))&gt;0,'Dropdown Selections'!A$2,IF(SUMPRODUCT(--ISNUMBER(SEARCH('Dropdown Selections'!C$3,C55)))&gt;0,'Dropdown Selections'!A$3,IF(SUMPRODUCT(--ISNUMBER(SEARCH('Dropdown Selections'!D$4:D$9,C55)))&gt;0,'Dropdown Selections'!A$4,IF(SUMPRODUCT(--ISNUMBER(SEARCH('Dropdown Selections'!D$11:D$13,C55)))&gt;0,'Dropdown Selections'!A$5,IF(SUMPRODUCT(--ISNUMBER(SEARCH('Dropdown Selections'!C$15,C55)))&gt;0,'Dropdown Selections'!A$6,IF(SUMPRODUCT(--ISNUMBER(SEARCH('Dropdown Selections'!D$16:D$19,C55)))&gt;0,'Dropdown Selections'!A$7,IF(SUMPRODUCT(--ISNUMBER(SEARCH('Dropdown Selections'!C$21,C55)))&gt;0,'Dropdown Selections'!A$8,IF(SUMPRODUCT(--ISNUMBER(SEARCH('Dropdown Selections'!D$22:D$25,C55)))&gt;0,'Dropdown Selections'!A$9,IF(C55="331900 - Federal Grant - Other","OTHER",IF(C55="Total","TOTAL OF ALL CATEGORIES",""))))))))))</f>
        <v>TOTAL OF ALL CATEGORIES</v>
      </c>
      <c r="H55" s="43">
        <v>111884</v>
      </c>
      <c r="I55" s="43">
        <v>592044</v>
      </c>
      <c r="J55" s="12"/>
      <c r="K55" s="12"/>
      <c r="L55" s="12"/>
      <c r="M55" s="12"/>
      <c r="N55" s="12"/>
      <c r="O55" s="12"/>
      <c r="P55" s="12"/>
      <c r="Q55" s="85"/>
      <c r="R55" s="79"/>
      <c r="S55" s="86">
        <v>703928</v>
      </c>
      <c r="T55" s="79"/>
    </row>
    <row r="56" spans="2:20" ht="18" customHeight="1" x14ac:dyDescent="0.2">
      <c r="F56" s="82"/>
      <c r="G56" s="82"/>
      <c r="H56" s="83"/>
      <c r="I56" s="83"/>
      <c r="J56" s="83"/>
      <c r="K56" s="83"/>
      <c r="L56" s="83"/>
      <c r="M56" s="83"/>
      <c r="N56" s="83"/>
      <c r="O56" s="83"/>
      <c r="P56" s="83"/>
      <c r="Q56" s="83"/>
    </row>
  </sheetData>
  <mergeCells count="164">
    <mergeCell ref="D2:S2"/>
    <mergeCell ref="B4:D4"/>
    <mergeCell ref="E4:F4"/>
    <mergeCell ref="Q4:R4"/>
    <mergeCell ref="S4:T4"/>
    <mergeCell ref="B5:J5"/>
    <mergeCell ref="Q5:R5"/>
    <mergeCell ref="S5:T5"/>
    <mergeCell ref="B6:F6"/>
    <mergeCell ref="Q6:R6"/>
    <mergeCell ref="S6:T6"/>
    <mergeCell ref="C7:F7"/>
    <mergeCell ref="Q7:R7"/>
    <mergeCell ref="S7:T7"/>
    <mergeCell ref="C8:F8"/>
    <mergeCell ref="Q8:R8"/>
    <mergeCell ref="S8:T8"/>
    <mergeCell ref="C9:F9"/>
    <mergeCell ref="Q9:R9"/>
    <mergeCell ref="S9:T9"/>
    <mergeCell ref="C10:F10"/>
    <mergeCell ref="Q10:R10"/>
    <mergeCell ref="S10:T10"/>
    <mergeCell ref="C11:F11"/>
    <mergeCell ref="Q11:R11"/>
    <mergeCell ref="S11:T11"/>
    <mergeCell ref="C12:F12"/>
    <mergeCell ref="Q12:R12"/>
    <mergeCell ref="S12:T12"/>
    <mergeCell ref="C13:F13"/>
    <mergeCell ref="Q13:R13"/>
    <mergeCell ref="S13:T13"/>
    <mergeCell ref="C14:D14"/>
    <mergeCell ref="E14:F14"/>
    <mergeCell ref="Q14:R14"/>
    <mergeCell ref="S14:T14"/>
    <mergeCell ref="B15:J15"/>
    <mergeCell ref="Q15:R15"/>
    <mergeCell ref="S15:T15"/>
    <mergeCell ref="B16:F16"/>
    <mergeCell ref="Q16:R16"/>
    <mergeCell ref="S16:T16"/>
    <mergeCell ref="C17:F17"/>
    <mergeCell ref="Q17:R17"/>
    <mergeCell ref="S17:T17"/>
    <mergeCell ref="C18:F18"/>
    <mergeCell ref="Q18:R18"/>
    <mergeCell ref="S18:T18"/>
    <mergeCell ref="C19:F19"/>
    <mergeCell ref="Q19:R19"/>
    <mergeCell ref="S19:T19"/>
    <mergeCell ref="C20:F20"/>
    <mergeCell ref="Q20:R20"/>
    <mergeCell ref="S20:T20"/>
    <mergeCell ref="C21:F21"/>
    <mergeCell ref="Q21:R21"/>
    <mergeCell ref="S21:T21"/>
    <mergeCell ref="C22:F22"/>
    <mergeCell ref="Q22:R22"/>
    <mergeCell ref="S22:T22"/>
    <mergeCell ref="C23:F23"/>
    <mergeCell ref="Q23:R23"/>
    <mergeCell ref="S23:T23"/>
    <mergeCell ref="C24:F24"/>
    <mergeCell ref="Q24:R24"/>
    <mergeCell ref="S24:T24"/>
    <mergeCell ref="C25:D25"/>
    <mergeCell ref="E25:F25"/>
    <mergeCell ref="Q25:R25"/>
    <mergeCell ref="S25:T25"/>
    <mergeCell ref="B26:J26"/>
    <mergeCell ref="Q26:R26"/>
    <mergeCell ref="S26:T26"/>
    <mergeCell ref="B27:F27"/>
    <mergeCell ref="Q27:R27"/>
    <mergeCell ref="S27:T27"/>
    <mergeCell ref="C28:F28"/>
    <mergeCell ref="Q28:R28"/>
    <mergeCell ref="S28:T28"/>
    <mergeCell ref="C29:F29"/>
    <mergeCell ref="Q29:R29"/>
    <mergeCell ref="S29:T29"/>
    <mergeCell ref="C30:F30"/>
    <mergeCell ref="Q30:R30"/>
    <mergeCell ref="S30:T30"/>
    <mergeCell ref="C31:F31"/>
    <mergeCell ref="Q31:R31"/>
    <mergeCell ref="S31:T31"/>
    <mergeCell ref="C32:F32"/>
    <mergeCell ref="Q32:R32"/>
    <mergeCell ref="S32:T32"/>
    <mergeCell ref="C33:F33"/>
    <mergeCell ref="Q33:R33"/>
    <mergeCell ref="S33:T33"/>
    <mergeCell ref="C34:F34"/>
    <mergeCell ref="Q34:R34"/>
    <mergeCell ref="S34:T34"/>
    <mergeCell ref="C35:F35"/>
    <mergeCell ref="Q35:R35"/>
    <mergeCell ref="S35:T35"/>
    <mergeCell ref="C36:D36"/>
    <mergeCell ref="E36:F36"/>
    <mergeCell ref="Q36:R36"/>
    <mergeCell ref="S36:T36"/>
    <mergeCell ref="B37:J37"/>
    <mergeCell ref="Q37:R37"/>
    <mergeCell ref="S37:T37"/>
    <mergeCell ref="B38:F38"/>
    <mergeCell ref="Q38:R38"/>
    <mergeCell ref="S38:T38"/>
    <mergeCell ref="C39:F39"/>
    <mergeCell ref="Q39:R39"/>
    <mergeCell ref="S39:T39"/>
    <mergeCell ref="C40:F40"/>
    <mergeCell ref="Q40:R40"/>
    <mergeCell ref="S40:T40"/>
    <mergeCell ref="C41:F41"/>
    <mergeCell ref="Q41:R41"/>
    <mergeCell ref="S41:T41"/>
    <mergeCell ref="C42:F42"/>
    <mergeCell ref="Q42:R42"/>
    <mergeCell ref="S42:T42"/>
    <mergeCell ref="C43:F43"/>
    <mergeCell ref="Q43:R43"/>
    <mergeCell ref="S43:T43"/>
    <mergeCell ref="C44:F44"/>
    <mergeCell ref="Q44:R44"/>
    <mergeCell ref="S44:T44"/>
    <mergeCell ref="C45:F45"/>
    <mergeCell ref="Q45:R45"/>
    <mergeCell ref="S45:T45"/>
    <mergeCell ref="C46:F46"/>
    <mergeCell ref="Q46:R46"/>
    <mergeCell ref="S46:T46"/>
    <mergeCell ref="C47:F47"/>
    <mergeCell ref="Q47:R47"/>
    <mergeCell ref="S47:T47"/>
    <mergeCell ref="C48:D48"/>
    <mergeCell ref="E48:F48"/>
    <mergeCell ref="Q48:R48"/>
    <mergeCell ref="S48:T48"/>
    <mergeCell ref="B49:J49"/>
    <mergeCell ref="Q49:R49"/>
    <mergeCell ref="S49:T49"/>
    <mergeCell ref="B50:F50"/>
    <mergeCell ref="Q50:R50"/>
    <mergeCell ref="S50:T50"/>
    <mergeCell ref="C51:F51"/>
    <mergeCell ref="Q51:R51"/>
    <mergeCell ref="S51:T51"/>
    <mergeCell ref="C52:F52"/>
    <mergeCell ref="Q52:R52"/>
    <mergeCell ref="S52:T52"/>
    <mergeCell ref="C53:F53"/>
    <mergeCell ref="Q53:R53"/>
    <mergeCell ref="S53:T53"/>
    <mergeCell ref="F56:Q56"/>
    <mergeCell ref="C54:F54"/>
    <mergeCell ref="Q54:R54"/>
    <mergeCell ref="S54:T54"/>
    <mergeCell ref="C55:D55"/>
    <mergeCell ref="E55:F55"/>
    <mergeCell ref="Q55:R55"/>
    <mergeCell ref="S55:T55"/>
  </mergeCells>
  <pageMargins left="1E-3" right="1E-3" top="0.25" bottom="0.67582992125984265" header="0.25" footer="0.25"/>
  <pageSetup orientation="landscape" horizontalDpi="0" verticalDpi="0"/>
  <headerFooter alignWithMargins="0">
    <oddFooter xml:space="preserve">&amp;L&amp;"Arial"&amp;7 Monday, February 12, 2018 &amp;C&amp;R&amp;"Arial"&amp;7Page &amp;P of &amp;N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1"/>
  <sheetViews>
    <sheetView showGridLines="0" topLeftCell="A22" workbookViewId="0">
      <selection activeCell="I44" sqref="I44"/>
    </sheetView>
  </sheetViews>
  <sheetFormatPr defaultRowHeight="12.75" x14ac:dyDescent="0.2"/>
  <cols>
    <col min="1" max="1" width="1" style="10" customWidth="1"/>
    <col min="2" max="2" width="3" style="10" customWidth="1"/>
    <col min="3" max="3" width="1" style="10" customWidth="1"/>
    <col min="4" max="4" width="10.5703125" style="10" customWidth="1"/>
    <col min="5" max="5" width="1.28515625" style="10" customWidth="1"/>
    <col min="6" max="6" width="24.28515625" style="10" customWidth="1"/>
    <col min="7" max="7" width="27.85546875" style="11" bestFit="1" customWidth="1"/>
    <col min="8" max="16" width="9.5703125" style="10" customWidth="1"/>
    <col min="17" max="17" width="3.7109375" style="10" customWidth="1"/>
    <col min="18" max="18" width="5.7109375" style="10" customWidth="1"/>
    <col min="19" max="19" width="7.42578125" style="10" customWidth="1"/>
    <col min="20" max="20" width="2" style="10" customWidth="1"/>
    <col min="21" max="16384" width="9.140625" style="10"/>
  </cols>
  <sheetData>
    <row r="1" spans="2:20" ht="5.45" customHeight="1" x14ac:dyDescent="0.2"/>
    <row r="2" spans="2:20" ht="18" customHeight="1" x14ac:dyDescent="0.2">
      <c r="D2" s="92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20" ht="3.6" customHeight="1" x14ac:dyDescent="0.2"/>
    <row r="4" spans="2:20" x14ac:dyDescent="0.2">
      <c r="B4" s="93">
        <v>2016</v>
      </c>
      <c r="C4" s="83"/>
      <c r="D4" s="83"/>
      <c r="E4" s="94"/>
      <c r="F4" s="83"/>
      <c r="H4" s="18"/>
      <c r="I4" s="18"/>
      <c r="J4" s="18"/>
      <c r="K4" s="18"/>
      <c r="L4" s="18"/>
      <c r="M4" s="18"/>
      <c r="N4" s="18"/>
      <c r="O4" s="18"/>
      <c r="P4" s="18"/>
      <c r="Q4" s="94"/>
      <c r="R4" s="83"/>
      <c r="S4" s="94"/>
      <c r="T4" s="83"/>
    </row>
    <row r="5" spans="2:20" x14ac:dyDescent="0.2">
      <c r="B5" s="89" t="s">
        <v>92</v>
      </c>
      <c r="C5" s="78"/>
      <c r="D5" s="78"/>
      <c r="E5" s="78"/>
      <c r="F5" s="78"/>
      <c r="G5" s="78"/>
      <c r="H5" s="78"/>
      <c r="I5" s="78"/>
      <c r="J5" s="79"/>
      <c r="K5" s="17"/>
      <c r="L5" s="17"/>
      <c r="M5" s="17"/>
      <c r="N5" s="17"/>
      <c r="O5" s="17"/>
      <c r="P5" s="17"/>
      <c r="Q5" s="90"/>
      <c r="R5" s="79"/>
      <c r="S5" s="90"/>
      <c r="T5" s="79"/>
    </row>
    <row r="6" spans="2:20" ht="18" x14ac:dyDescent="0.2">
      <c r="B6" s="87" t="s">
        <v>2</v>
      </c>
      <c r="C6" s="83"/>
      <c r="D6" s="83"/>
      <c r="E6" s="83"/>
      <c r="F6" s="83"/>
      <c r="H6" s="16" t="s">
        <v>3</v>
      </c>
      <c r="I6" s="9" t="s">
        <v>194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 t="s">
        <v>10</v>
      </c>
      <c r="Q6" s="88" t="s">
        <v>11</v>
      </c>
      <c r="R6" s="79"/>
      <c r="S6" s="88" t="s">
        <v>198</v>
      </c>
      <c r="T6" s="79"/>
    </row>
    <row r="7" spans="2:20" x14ac:dyDescent="0.2">
      <c r="B7" s="15"/>
      <c r="C7" s="77" t="s">
        <v>13</v>
      </c>
      <c r="D7" s="78"/>
      <c r="E7" s="78"/>
      <c r="F7" s="79"/>
      <c r="G7" s="8" t="str">
        <f>IF(SUMPRODUCT(--ISNUMBER(SEARCH('Dropdown Selections'!C$2,C7)))&gt;0,'Dropdown Selections'!A$2,IF(SUMPRODUCT(--ISNUMBER(SEARCH('Dropdown Selections'!C$3,C7)))&gt;0,'Dropdown Selections'!A$3,IF(SUMPRODUCT(--ISNUMBER(SEARCH('Dropdown Selections'!D$4:D$9,C7)))&gt;0,'Dropdown Selections'!A$4,IF(SUMPRODUCT(--ISNUMBER(SEARCH('Dropdown Selections'!D$11:D$13,C7)))&gt;0,'Dropdown Selections'!A$5,IF(SUMPRODUCT(--ISNUMBER(SEARCH('Dropdown Selections'!C$15,C7)))&gt;0,'Dropdown Selections'!A$6,IF(SUMPRODUCT(--ISNUMBER(SEARCH('Dropdown Selections'!D$16:D$19,C7)))&gt;0,'Dropdown Selections'!A$7,IF(SUMPRODUCT(--ISNUMBER(SEARCH('Dropdown Selections'!C$21,C7)))&gt;0,'Dropdown Selections'!A$8,IF(SUMPRODUCT(--ISNUMBER(SEARCH('Dropdown Selections'!D$22:D$25,C7)))&gt;0,'Dropdown Selections'!A$9,IF(C7="331900 - Federal Grant - Other","OTHER",IF(C7="Total","TOTAL OF ALL CATEGORIES",""))))))))))</f>
        <v>GENERAL GOVERNMENT</v>
      </c>
      <c r="H7" s="14"/>
      <c r="I7" s="42">
        <v>37223</v>
      </c>
      <c r="J7" s="14"/>
      <c r="K7" s="14"/>
      <c r="L7" s="14"/>
      <c r="M7" s="14"/>
      <c r="N7" s="14"/>
      <c r="O7" s="14"/>
      <c r="P7" s="14"/>
      <c r="Q7" s="80"/>
      <c r="R7" s="79"/>
      <c r="S7" s="81">
        <v>37223</v>
      </c>
      <c r="T7" s="79"/>
    </row>
    <row r="8" spans="2:20" x14ac:dyDescent="0.2">
      <c r="B8" s="15"/>
      <c r="C8" s="77" t="s">
        <v>14</v>
      </c>
      <c r="D8" s="78"/>
      <c r="E8" s="78"/>
      <c r="F8" s="79"/>
      <c r="G8" s="8" t="str">
        <f>IF(SUMPRODUCT(--ISNUMBER(SEARCH('Dropdown Selections'!C$2,C8)))&gt;0,'Dropdown Selections'!A$2,IF(SUMPRODUCT(--ISNUMBER(SEARCH('Dropdown Selections'!C$3,C8)))&gt;0,'Dropdown Selections'!A$3,IF(SUMPRODUCT(--ISNUMBER(SEARCH('Dropdown Selections'!D$4:D$9,C8)))&gt;0,'Dropdown Selections'!A$4,IF(SUMPRODUCT(--ISNUMBER(SEARCH('Dropdown Selections'!D$11:D$13,C8)))&gt;0,'Dropdown Selections'!A$5,IF(SUMPRODUCT(--ISNUMBER(SEARCH('Dropdown Selections'!C$15,C8)))&gt;0,'Dropdown Selections'!A$6,IF(SUMPRODUCT(--ISNUMBER(SEARCH('Dropdown Selections'!D$16:D$19,C8)))&gt;0,'Dropdown Selections'!A$7,IF(SUMPRODUCT(--ISNUMBER(SEARCH('Dropdown Selections'!C$21,C8)))&gt;0,'Dropdown Selections'!A$8,IF(SUMPRODUCT(--ISNUMBER(SEARCH('Dropdown Selections'!D$22:D$25,C8)))&gt;0,'Dropdown Selections'!A$9,IF(C8="331900 - Federal Grant - Other","OTHER",IF(C8="Total","TOTAL OF ALL CATEGORIES",""))))))))))</f>
        <v>PUBLIC SAFETY</v>
      </c>
      <c r="H8" s="14"/>
      <c r="I8" s="42">
        <v>316876</v>
      </c>
      <c r="J8" s="14"/>
      <c r="K8" s="14"/>
      <c r="L8" s="14"/>
      <c r="M8" s="14"/>
      <c r="N8" s="14"/>
      <c r="O8" s="14"/>
      <c r="P8" s="14"/>
      <c r="Q8" s="80"/>
      <c r="R8" s="79"/>
      <c r="S8" s="81">
        <v>316876</v>
      </c>
      <c r="T8" s="79"/>
    </row>
    <row r="9" spans="2:20" x14ac:dyDescent="0.2">
      <c r="B9" s="15"/>
      <c r="C9" s="77" t="s">
        <v>27</v>
      </c>
      <c r="D9" s="78"/>
      <c r="E9" s="78"/>
      <c r="F9" s="79"/>
      <c r="G9" s="8" t="str">
        <f>IF(SUMPRODUCT(--ISNUMBER(SEARCH('Dropdown Selections'!C$2,C9)))&gt;0,'Dropdown Selections'!A$2,IF(SUMPRODUCT(--ISNUMBER(SEARCH('Dropdown Selections'!C$3,C9)))&gt;0,'Dropdown Selections'!A$3,IF(SUMPRODUCT(--ISNUMBER(SEARCH('Dropdown Selections'!D$4:D$9,C9)))&gt;0,'Dropdown Selections'!A$4,IF(SUMPRODUCT(--ISNUMBER(SEARCH('Dropdown Selections'!D$11:D$13,C9)))&gt;0,'Dropdown Selections'!A$5,IF(SUMPRODUCT(--ISNUMBER(SEARCH('Dropdown Selections'!C$15,C9)))&gt;0,'Dropdown Selections'!A$6,IF(SUMPRODUCT(--ISNUMBER(SEARCH('Dropdown Selections'!D$16:D$19,C9)))&gt;0,'Dropdown Selections'!A$7,IF(SUMPRODUCT(--ISNUMBER(SEARCH('Dropdown Selections'!C$21,C9)))&gt;0,'Dropdown Selections'!A$8,IF(SUMPRODUCT(--ISNUMBER(SEARCH('Dropdown Selections'!D$22:D$25,C9)))&gt;0,'Dropdown Selections'!A$9,IF(C9="331900 - Federal Grant - Other","OTHER",IF(C9="Total","TOTAL OF ALL CATEGORIES",""))))))))))</f>
        <v>TRANSPORTATION</v>
      </c>
      <c r="H9" s="42">
        <v>36081</v>
      </c>
      <c r="I9" s="14"/>
      <c r="J9" s="14"/>
      <c r="K9" s="14"/>
      <c r="L9" s="14"/>
      <c r="M9" s="14"/>
      <c r="N9" s="14"/>
      <c r="O9" s="14"/>
      <c r="P9" s="14"/>
      <c r="Q9" s="80"/>
      <c r="R9" s="79"/>
      <c r="S9" s="81">
        <v>36081</v>
      </c>
      <c r="T9" s="79"/>
    </row>
    <row r="10" spans="2:20" x14ac:dyDescent="0.2">
      <c r="B10" s="15"/>
      <c r="C10" s="77" t="s">
        <v>17</v>
      </c>
      <c r="D10" s="78"/>
      <c r="E10" s="78"/>
      <c r="F10" s="79"/>
      <c r="G10" s="8" t="str">
        <f>IF(SUMPRODUCT(--ISNUMBER(SEARCH('Dropdown Selections'!C$2,C10)))&gt;0,'Dropdown Selections'!A$2,IF(SUMPRODUCT(--ISNUMBER(SEARCH('Dropdown Selections'!C$3,C10)))&gt;0,'Dropdown Selections'!A$3,IF(SUMPRODUCT(--ISNUMBER(SEARCH('Dropdown Selections'!D$4:D$9,C10)))&gt;0,'Dropdown Selections'!A$4,IF(SUMPRODUCT(--ISNUMBER(SEARCH('Dropdown Selections'!D$11:D$13,C10)))&gt;0,'Dropdown Selections'!A$5,IF(SUMPRODUCT(--ISNUMBER(SEARCH('Dropdown Selections'!C$15,C10)))&gt;0,'Dropdown Selections'!A$6,IF(SUMPRODUCT(--ISNUMBER(SEARCH('Dropdown Selections'!D$16:D$19,C10)))&gt;0,'Dropdown Selections'!A$7,IF(SUMPRODUCT(--ISNUMBER(SEARCH('Dropdown Selections'!C$21,C10)))&gt;0,'Dropdown Selections'!A$8,IF(SUMPRODUCT(--ISNUMBER(SEARCH('Dropdown Selections'!D$22:D$25,C10)))&gt;0,'Dropdown Selections'!A$9,IF(C10="331900 - Federal Grant - Other","OTHER",IF(C10="Total","TOTAL OF ALL CATEGORIES",""))))))))))</f>
        <v>ECONOMIC ENVIRONMENT</v>
      </c>
      <c r="H10" s="42">
        <v>18425</v>
      </c>
      <c r="I10" s="14"/>
      <c r="J10" s="14"/>
      <c r="K10" s="14"/>
      <c r="L10" s="14"/>
      <c r="M10" s="14"/>
      <c r="N10" s="14"/>
      <c r="O10" s="14"/>
      <c r="P10" s="14"/>
      <c r="Q10" s="80"/>
      <c r="R10" s="79"/>
      <c r="S10" s="81">
        <v>18425</v>
      </c>
      <c r="T10" s="79"/>
    </row>
    <row r="11" spans="2:20" x14ac:dyDescent="0.2">
      <c r="B11" s="15"/>
      <c r="C11" s="77" t="s">
        <v>18</v>
      </c>
      <c r="D11" s="78"/>
      <c r="E11" s="78"/>
      <c r="F11" s="79"/>
      <c r="G11" s="8" t="str">
        <f>IF(SUMPRODUCT(--ISNUMBER(SEARCH('Dropdown Selections'!C$2,C11)))&gt;0,'Dropdown Selections'!A$2,IF(SUMPRODUCT(--ISNUMBER(SEARCH('Dropdown Selections'!C$3,C11)))&gt;0,'Dropdown Selections'!A$3,IF(SUMPRODUCT(--ISNUMBER(SEARCH('Dropdown Selections'!D$4:D$9,C11)))&gt;0,'Dropdown Selections'!A$4,IF(SUMPRODUCT(--ISNUMBER(SEARCH('Dropdown Selections'!D$11:D$13,C11)))&gt;0,'Dropdown Selections'!A$5,IF(SUMPRODUCT(--ISNUMBER(SEARCH('Dropdown Selections'!C$15,C11)))&gt;0,'Dropdown Selections'!A$6,IF(SUMPRODUCT(--ISNUMBER(SEARCH('Dropdown Selections'!D$16:D$19,C11)))&gt;0,'Dropdown Selections'!A$7,IF(SUMPRODUCT(--ISNUMBER(SEARCH('Dropdown Selections'!C$21,C11)))&gt;0,'Dropdown Selections'!A$8,IF(SUMPRODUCT(--ISNUMBER(SEARCH('Dropdown Selections'!D$22:D$25,C11)))&gt;0,'Dropdown Selections'!A$9,IF(C11="331900 - Federal Grant - Other","OTHER",IF(C11="Total","TOTAL OF ALL CATEGORIES",""))))))))))</f>
        <v>HEALTH &amp; HUMAN SERVICES</v>
      </c>
      <c r="H11" s="14"/>
      <c r="I11" s="42">
        <v>244631</v>
      </c>
      <c r="J11" s="14"/>
      <c r="K11" s="14"/>
      <c r="L11" s="14"/>
      <c r="M11" s="14"/>
      <c r="N11" s="14"/>
      <c r="O11" s="14"/>
      <c r="P11" s="14"/>
      <c r="Q11" s="80"/>
      <c r="R11" s="79"/>
      <c r="S11" s="81">
        <v>244631</v>
      </c>
      <c r="T11" s="79"/>
    </row>
    <row r="12" spans="2:20" x14ac:dyDescent="0.2">
      <c r="B12" s="13"/>
      <c r="C12" s="70" t="s">
        <v>12</v>
      </c>
      <c r="D12" s="71"/>
      <c r="E12" s="84" t="s">
        <v>12</v>
      </c>
      <c r="F12" s="79"/>
      <c r="G12" s="8" t="str">
        <f>IF(SUMPRODUCT(--ISNUMBER(SEARCH('Dropdown Selections'!C$2,C12)))&gt;0,'Dropdown Selections'!A$2,IF(SUMPRODUCT(--ISNUMBER(SEARCH('Dropdown Selections'!C$3,C12)))&gt;0,'Dropdown Selections'!A$3,IF(SUMPRODUCT(--ISNUMBER(SEARCH('Dropdown Selections'!D$4:D$9,C12)))&gt;0,'Dropdown Selections'!A$4,IF(SUMPRODUCT(--ISNUMBER(SEARCH('Dropdown Selections'!D$11:D$13,C12)))&gt;0,'Dropdown Selections'!A$5,IF(SUMPRODUCT(--ISNUMBER(SEARCH('Dropdown Selections'!C$15,C12)))&gt;0,'Dropdown Selections'!A$6,IF(SUMPRODUCT(--ISNUMBER(SEARCH('Dropdown Selections'!D$16:D$19,C12)))&gt;0,'Dropdown Selections'!A$7,IF(SUMPRODUCT(--ISNUMBER(SEARCH('Dropdown Selections'!C$21,C12)))&gt;0,'Dropdown Selections'!A$8,IF(SUMPRODUCT(--ISNUMBER(SEARCH('Dropdown Selections'!D$22:D$25,C12)))&gt;0,'Dropdown Selections'!A$9,IF(C12="331900 - Federal Grant - Other","OTHER",IF(C12="Total","TOTAL OF ALL CATEGORIES",""))))))))))</f>
        <v>TOTAL OF ALL CATEGORIES</v>
      </c>
      <c r="H12" s="43">
        <v>54506</v>
      </c>
      <c r="I12" s="43">
        <v>598730</v>
      </c>
      <c r="J12" s="12"/>
      <c r="K12" s="12"/>
      <c r="L12" s="12"/>
      <c r="M12" s="12"/>
      <c r="N12" s="12"/>
      <c r="O12" s="12"/>
      <c r="P12" s="12"/>
      <c r="Q12" s="85"/>
      <c r="R12" s="79"/>
      <c r="S12" s="86">
        <v>653236</v>
      </c>
      <c r="T12" s="79"/>
    </row>
    <row r="13" spans="2:20" x14ac:dyDescent="0.2">
      <c r="B13" s="89" t="s">
        <v>91</v>
      </c>
      <c r="C13" s="78"/>
      <c r="D13" s="78"/>
      <c r="E13" s="78"/>
      <c r="F13" s="78"/>
      <c r="G13" s="78"/>
      <c r="H13" s="78"/>
      <c r="I13" s="78"/>
      <c r="J13" s="79"/>
      <c r="K13" s="17"/>
      <c r="L13" s="17"/>
      <c r="M13" s="17"/>
      <c r="N13" s="17"/>
      <c r="O13" s="17"/>
      <c r="P13" s="17"/>
      <c r="Q13" s="90"/>
      <c r="R13" s="79"/>
      <c r="S13" s="90"/>
      <c r="T13" s="79"/>
    </row>
    <row r="14" spans="2:20" ht="18" x14ac:dyDescent="0.2">
      <c r="B14" s="87" t="s">
        <v>2</v>
      </c>
      <c r="C14" s="83"/>
      <c r="D14" s="83"/>
      <c r="E14" s="83"/>
      <c r="F14" s="83"/>
      <c r="H14" s="16" t="s">
        <v>3</v>
      </c>
      <c r="I14" s="9" t="s">
        <v>194</v>
      </c>
      <c r="J14" s="16" t="s">
        <v>4</v>
      </c>
      <c r="K14" s="16" t="s">
        <v>5</v>
      </c>
      <c r="L14" s="16" t="s">
        <v>6</v>
      </c>
      <c r="M14" s="16" t="s">
        <v>7</v>
      </c>
      <c r="N14" s="16" t="s">
        <v>8</v>
      </c>
      <c r="O14" s="16" t="s">
        <v>9</v>
      </c>
      <c r="P14" s="16" t="s">
        <v>10</v>
      </c>
      <c r="Q14" s="88" t="s">
        <v>11</v>
      </c>
      <c r="R14" s="79"/>
      <c r="S14" s="88" t="s">
        <v>198</v>
      </c>
      <c r="T14" s="79"/>
    </row>
    <row r="15" spans="2:20" x14ac:dyDescent="0.2">
      <c r="B15" s="15"/>
      <c r="C15" s="77" t="s">
        <v>13</v>
      </c>
      <c r="D15" s="78"/>
      <c r="E15" s="78"/>
      <c r="F15" s="79"/>
      <c r="G15" s="8" t="str">
        <f>IF(SUMPRODUCT(--ISNUMBER(SEARCH('Dropdown Selections'!C$2,C15)))&gt;0,'Dropdown Selections'!A$2,IF(SUMPRODUCT(--ISNUMBER(SEARCH('Dropdown Selections'!C$3,C15)))&gt;0,'Dropdown Selections'!A$3,IF(SUMPRODUCT(--ISNUMBER(SEARCH('Dropdown Selections'!D$4:D$9,C15)))&gt;0,'Dropdown Selections'!A$4,IF(SUMPRODUCT(--ISNUMBER(SEARCH('Dropdown Selections'!D$11:D$13,C15)))&gt;0,'Dropdown Selections'!A$5,IF(SUMPRODUCT(--ISNUMBER(SEARCH('Dropdown Selections'!C$15,C15)))&gt;0,'Dropdown Selections'!A$6,IF(SUMPRODUCT(--ISNUMBER(SEARCH('Dropdown Selections'!D$16:D$19,C15)))&gt;0,'Dropdown Selections'!A$7,IF(SUMPRODUCT(--ISNUMBER(SEARCH('Dropdown Selections'!C$21,C15)))&gt;0,'Dropdown Selections'!A$8,IF(SUMPRODUCT(--ISNUMBER(SEARCH('Dropdown Selections'!D$22:D$25,C15)))&gt;0,'Dropdown Selections'!A$9,IF(C15="331900 - Federal Grant - Other","OTHER",IF(C15="Total","TOTAL OF ALL CATEGORIES",""))))))))))</f>
        <v>GENERAL GOVERNMENT</v>
      </c>
      <c r="H15" s="14"/>
      <c r="I15" s="42">
        <v>7490</v>
      </c>
      <c r="J15" s="14"/>
      <c r="K15" s="14"/>
      <c r="L15" s="14"/>
      <c r="M15" s="14"/>
      <c r="N15" s="14"/>
      <c r="O15" s="14"/>
      <c r="P15" s="14"/>
      <c r="Q15" s="80"/>
      <c r="R15" s="79"/>
      <c r="S15" s="81">
        <v>7490</v>
      </c>
      <c r="T15" s="79"/>
    </row>
    <row r="16" spans="2:20" x14ac:dyDescent="0.2">
      <c r="B16" s="15"/>
      <c r="C16" s="77" t="s">
        <v>14</v>
      </c>
      <c r="D16" s="78"/>
      <c r="E16" s="78"/>
      <c r="F16" s="79"/>
      <c r="G16" s="8" t="str">
        <f>IF(SUMPRODUCT(--ISNUMBER(SEARCH('Dropdown Selections'!C$2,C16)))&gt;0,'Dropdown Selections'!A$2,IF(SUMPRODUCT(--ISNUMBER(SEARCH('Dropdown Selections'!C$3,C16)))&gt;0,'Dropdown Selections'!A$3,IF(SUMPRODUCT(--ISNUMBER(SEARCH('Dropdown Selections'!D$4:D$9,C16)))&gt;0,'Dropdown Selections'!A$4,IF(SUMPRODUCT(--ISNUMBER(SEARCH('Dropdown Selections'!D$11:D$13,C16)))&gt;0,'Dropdown Selections'!A$5,IF(SUMPRODUCT(--ISNUMBER(SEARCH('Dropdown Selections'!C$15,C16)))&gt;0,'Dropdown Selections'!A$6,IF(SUMPRODUCT(--ISNUMBER(SEARCH('Dropdown Selections'!D$16:D$19,C16)))&gt;0,'Dropdown Selections'!A$7,IF(SUMPRODUCT(--ISNUMBER(SEARCH('Dropdown Selections'!C$21,C16)))&gt;0,'Dropdown Selections'!A$8,IF(SUMPRODUCT(--ISNUMBER(SEARCH('Dropdown Selections'!D$22:D$25,C16)))&gt;0,'Dropdown Selections'!A$9,IF(C16="331900 - Federal Grant - Other","OTHER",IF(C16="Total","TOTAL OF ALL CATEGORIES",""))))))))))</f>
        <v>PUBLIC SAFETY</v>
      </c>
      <c r="H16" s="42">
        <v>56285</v>
      </c>
      <c r="I16" s="42">
        <v>24974</v>
      </c>
      <c r="J16" s="14"/>
      <c r="K16" s="14"/>
      <c r="L16" s="14"/>
      <c r="M16" s="14"/>
      <c r="N16" s="14"/>
      <c r="O16" s="14"/>
      <c r="P16" s="14"/>
      <c r="Q16" s="80"/>
      <c r="R16" s="79"/>
      <c r="S16" s="81">
        <v>81259</v>
      </c>
      <c r="T16" s="79"/>
    </row>
    <row r="17" spans="2:20" x14ac:dyDescent="0.2">
      <c r="B17" s="15"/>
      <c r="C17" s="77" t="s">
        <v>70</v>
      </c>
      <c r="D17" s="78"/>
      <c r="E17" s="78"/>
      <c r="F17" s="79"/>
      <c r="G17" s="8" t="str">
        <f>IF(SUMPRODUCT(--ISNUMBER(SEARCH('Dropdown Selections'!C$2,C17)))&gt;0,'Dropdown Selections'!A$2,IF(SUMPRODUCT(--ISNUMBER(SEARCH('Dropdown Selections'!C$3,C17)))&gt;0,'Dropdown Selections'!A$3,IF(SUMPRODUCT(--ISNUMBER(SEARCH('Dropdown Selections'!D$4:D$9,C17)))&gt;0,'Dropdown Selections'!A$4,IF(SUMPRODUCT(--ISNUMBER(SEARCH('Dropdown Selections'!D$11:D$13,C17)))&gt;0,'Dropdown Selections'!A$5,IF(SUMPRODUCT(--ISNUMBER(SEARCH('Dropdown Selections'!C$15,C17)))&gt;0,'Dropdown Selections'!A$6,IF(SUMPRODUCT(--ISNUMBER(SEARCH('Dropdown Selections'!D$16:D$19,C17)))&gt;0,'Dropdown Selections'!A$7,IF(SUMPRODUCT(--ISNUMBER(SEARCH('Dropdown Selections'!C$21,C17)))&gt;0,'Dropdown Selections'!A$8,IF(SUMPRODUCT(--ISNUMBER(SEARCH('Dropdown Selections'!D$22:D$25,C17)))&gt;0,'Dropdown Selections'!A$9,IF(C17="331900 - Federal Grant - Other","OTHER",IF(C17="Total","TOTAL OF ALL CATEGORIES",""))))))))))</f>
        <v>PHYSICAL ENVIRONMENT</v>
      </c>
      <c r="H17" s="14"/>
      <c r="I17" s="14"/>
      <c r="J17" s="14"/>
      <c r="K17" s="14"/>
      <c r="L17" s="14"/>
      <c r="M17" s="14"/>
      <c r="N17" s="14"/>
      <c r="O17" s="14"/>
      <c r="P17" s="14"/>
      <c r="Q17" s="80"/>
      <c r="R17" s="79"/>
      <c r="S17" s="91">
        <v>0</v>
      </c>
      <c r="T17" s="79"/>
    </row>
    <row r="18" spans="2:20" x14ac:dyDescent="0.2">
      <c r="B18" s="15"/>
      <c r="C18" s="77" t="s">
        <v>64</v>
      </c>
      <c r="D18" s="78"/>
      <c r="E18" s="78"/>
      <c r="F18" s="79"/>
      <c r="G18" s="8" t="str">
        <f>IF(SUMPRODUCT(--ISNUMBER(SEARCH('Dropdown Selections'!C$2,C18)))&gt;0,'Dropdown Selections'!A$2,IF(SUMPRODUCT(--ISNUMBER(SEARCH('Dropdown Selections'!C$3,C18)))&gt;0,'Dropdown Selections'!A$3,IF(SUMPRODUCT(--ISNUMBER(SEARCH('Dropdown Selections'!D$4:D$9,C18)))&gt;0,'Dropdown Selections'!A$4,IF(SUMPRODUCT(--ISNUMBER(SEARCH('Dropdown Selections'!D$11:D$13,C18)))&gt;0,'Dropdown Selections'!A$5,IF(SUMPRODUCT(--ISNUMBER(SEARCH('Dropdown Selections'!C$15,C18)))&gt;0,'Dropdown Selections'!A$6,IF(SUMPRODUCT(--ISNUMBER(SEARCH('Dropdown Selections'!D$16:D$19,C18)))&gt;0,'Dropdown Selections'!A$7,IF(SUMPRODUCT(--ISNUMBER(SEARCH('Dropdown Selections'!C$21,C18)))&gt;0,'Dropdown Selections'!A$8,IF(SUMPRODUCT(--ISNUMBER(SEARCH('Dropdown Selections'!D$22:D$25,C18)))&gt;0,'Dropdown Selections'!A$9,IF(C18="331900 - Federal Grant - Other","OTHER",IF(C18="Total","TOTAL OF ALL CATEGORIES",""))))))))))</f>
        <v>PHYSICAL ENVIRONMENT</v>
      </c>
      <c r="H18" s="14"/>
      <c r="I18" s="14"/>
      <c r="J18" s="14"/>
      <c r="K18" s="14"/>
      <c r="L18" s="14"/>
      <c r="M18" s="14"/>
      <c r="N18" s="14"/>
      <c r="O18" s="14"/>
      <c r="P18" s="14"/>
      <c r="Q18" s="80"/>
      <c r="R18" s="79"/>
      <c r="S18" s="91">
        <v>0</v>
      </c>
      <c r="T18" s="79"/>
    </row>
    <row r="19" spans="2:20" x14ac:dyDescent="0.2">
      <c r="B19" s="15"/>
      <c r="C19" s="77" t="s">
        <v>27</v>
      </c>
      <c r="D19" s="78"/>
      <c r="E19" s="78"/>
      <c r="F19" s="79"/>
      <c r="G19" s="8" t="str">
        <f>IF(SUMPRODUCT(--ISNUMBER(SEARCH('Dropdown Selections'!C$2,C19)))&gt;0,'Dropdown Selections'!A$2,IF(SUMPRODUCT(--ISNUMBER(SEARCH('Dropdown Selections'!C$3,C19)))&gt;0,'Dropdown Selections'!A$3,IF(SUMPRODUCT(--ISNUMBER(SEARCH('Dropdown Selections'!D$4:D$9,C19)))&gt;0,'Dropdown Selections'!A$4,IF(SUMPRODUCT(--ISNUMBER(SEARCH('Dropdown Selections'!D$11:D$13,C19)))&gt;0,'Dropdown Selections'!A$5,IF(SUMPRODUCT(--ISNUMBER(SEARCH('Dropdown Selections'!C$15,C19)))&gt;0,'Dropdown Selections'!A$6,IF(SUMPRODUCT(--ISNUMBER(SEARCH('Dropdown Selections'!D$16:D$19,C19)))&gt;0,'Dropdown Selections'!A$7,IF(SUMPRODUCT(--ISNUMBER(SEARCH('Dropdown Selections'!C$21,C19)))&gt;0,'Dropdown Selections'!A$8,IF(SUMPRODUCT(--ISNUMBER(SEARCH('Dropdown Selections'!D$22:D$25,C19)))&gt;0,'Dropdown Selections'!A$9,IF(C19="331900 - Federal Grant - Other","OTHER",IF(C19="Total","TOTAL OF ALL CATEGORIES",""))))))))))</f>
        <v>TRANSPORTATION</v>
      </c>
      <c r="H19" s="14"/>
      <c r="I19" s="42">
        <v>628857</v>
      </c>
      <c r="J19" s="14"/>
      <c r="K19" s="14"/>
      <c r="L19" s="14"/>
      <c r="M19" s="14"/>
      <c r="N19" s="14"/>
      <c r="O19" s="14"/>
      <c r="P19" s="14"/>
      <c r="Q19" s="80"/>
      <c r="R19" s="79"/>
      <c r="S19" s="81">
        <v>628857</v>
      </c>
      <c r="T19" s="79"/>
    </row>
    <row r="20" spans="2:20" x14ac:dyDescent="0.2">
      <c r="B20" s="15"/>
      <c r="C20" s="77" t="s">
        <v>16</v>
      </c>
      <c r="D20" s="78"/>
      <c r="E20" s="78"/>
      <c r="F20" s="79"/>
      <c r="G20" s="8" t="str">
        <f>IF(SUMPRODUCT(--ISNUMBER(SEARCH('Dropdown Selections'!C$2,C20)))&gt;0,'Dropdown Selections'!A$2,IF(SUMPRODUCT(--ISNUMBER(SEARCH('Dropdown Selections'!C$3,C20)))&gt;0,'Dropdown Selections'!A$3,IF(SUMPRODUCT(--ISNUMBER(SEARCH('Dropdown Selections'!D$4:D$9,C20)))&gt;0,'Dropdown Selections'!A$4,IF(SUMPRODUCT(--ISNUMBER(SEARCH('Dropdown Selections'!D$11:D$13,C20)))&gt;0,'Dropdown Selections'!A$5,IF(SUMPRODUCT(--ISNUMBER(SEARCH('Dropdown Selections'!C$15,C20)))&gt;0,'Dropdown Selections'!A$6,IF(SUMPRODUCT(--ISNUMBER(SEARCH('Dropdown Selections'!D$16:D$19,C20)))&gt;0,'Dropdown Selections'!A$7,IF(SUMPRODUCT(--ISNUMBER(SEARCH('Dropdown Selections'!C$21,C20)))&gt;0,'Dropdown Selections'!A$8,IF(SUMPRODUCT(--ISNUMBER(SEARCH('Dropdown Selections'!D$22:D$25,C20)))&gt;0,'Dropdown Selections'!A$9,IF(C20="331900 - Federal Grant - Other","OTHER",IF(C20="Total","TOTAL OF ALL CATEGORIES",""))))))))))</f>
        <v>TRANSPORTATION</v>
      </c>
      <c r="H20" s="42">
        <v>20956</v>
      </c>
      <c r="I20" s="14"/>
      <c r="J20" s="14"/>
      <c r="K20" s="14"/>
      <c r="L20" s="14"/>
      <c r="M20" s="14"/>
      <c r="N20" s="14"/>
      <c r="O20" s="14"/>
      <c r="P20" s="14"/>
      <c r="Q20" s="80"/>
      <c r="R20" s="79"/>
      <c r="S20" s="81">
        <v>20956</v>
      </c>
      <c r="T20" s="79"/>
    </row>
    <row r="21" spans="2:20" x14ac:dyDescent="0.2">
      <c r="B21" s="15"/>
      <c r="C21" s="77" t="s">
        <v>17</v>
      </c>
      <c r="D21" s="78"/>
      <c r="E21" s="78"/>
      <c r="F21" s="79"/>
      <c r="G21" s="8" t="str">
        <f>IF(SUMPRODUCT(--ISNUMBER(SEARCH('Dropdown Selections'!C$2,C21)))&gt;0,'Dropdown Selections'!A$2,IF(SUMPRODUCT(--ISNUMBER(SEARCH('Dropdown Selections'!C$3,C21)))&gt;0,'Dropdown Selections'!A$3,IF(SUMPRODUCT(--ISNUMBER(SEARCH('Dropdown Selections'!D$4:D$9,C21)))&gt;0,'Dropdown Selections'!A$4,IF(SUMPRODUCT(--ISNUMBER(SEARCH('Dropdown Selections'!D$11:D$13,C21)))&gt;0,'Dropdown Selections'!A$5,IF(SUMPRODUCT(--ISNUMBER(SEARCH('Dropdown Selections'!C$15,C21)))&gt;0,'Dropdown Selections'!A$6,IF(SUMPRODUCT(--ISNUMBER(SEARCH('Dropdown Selections'!D$16:D$19,C21)))&gt;0,'Dropdown Selections'!A$7,IF(SUMPRODUCT(--ISNUMBER(SEARCH('Dropdown Selections'!C$21,C21)))&gt;0,'Dropdown Selections'!A$8,IF(SUMPRODUCT(--ISNUMBER(SEARCH('Dropdown Selections'!D$22:D$25,C21)))&gt;0,'Dropdown Selections'!A$9,IF(C21="331900 - Federal Grant - Other","OTHER",IF(C21="Total","TOTAL OF ALL CATEGORIES",""))))))))))</f>
        <v>ECONOMIC ENVIRONMENT</v>
      </c>
      <c r="H21" s="14"/>
      <c r="I21" s="42">
        <v>578721</v>
      </c>
      <c r="J21" s="14"/>
      <c r="K21" s="14"/>
      <c r="L21" s="14"/>
      <c r="M21" s="14"/>
      <c r="N21" s="14"/>
      <c r="O21" s="14"/>
      <c r="P21" s="14"/>
      <c r="Q21" s="80"/>
      <c r="R21" s="79"/>
      <c r="S21" s="81">
        <v>578721</v>
      </c>
      <c r="T21" s="79"/>
    </row>
    <row r="22" spans="2:20" x14ac:dyDescent="0.2">
      <c r="B22" s="15"/>
      <c r="C22" s="77" t="s">
        <v>22</v>
      </c>
      <c r="D22" s="78"/>
      <c r="E22" s="78"/>
      <c r="F22" s="79"/>
      <c r="G22" s="8" t="str">
        <f>IF(SUMPRODUCT(--ISNUMBER(SEARCH('Dropdown Selections'!C$2,C22)))&gt;0,'Dropdown Selections'!A$2,IF(SUMPRODUCT(--ISNUMBER(SEARCH('Dropdown Selections'!C$3,C22)))&gt;0,'Dropdown Selections'!A$3,IF(SUMPRODUCT(--ISNUMBER(SEARCH('Dropdown Selections'!D$4:D$9,C22)))&gt;0,'Dropdown Selections'!A$4,IF(SUMPRODUCT(--ISNUMBER(SEARCH('Dropdown Selections'!D$11:D$13,C22)))&gt;0,'Dropdown Selections'!A$5,IF(SUMPRODUCT(--ISNUMBER(SEARCH('Dropdown Selections'!C$15,C22)))&gt;0,'Dropdown Selections'!A$6,IF(SUMPRODUCT(--ISNUMBER(SEARCH('Dropdown Selections'!D$16:D$19,C22)))&gt;0,'Dropdown Selections'!A$7,IF(SUMPRODUCT(--ISNUMBER(SEARCH('Dropdown Selections'!C$21,C22)))&gt;0,'Dropdown Selections'!A$8,IF(SUMPRODUCT(--ISNUMBER(SEARCH('Dropdown Selections'!D$22:D$25,C22)))&gt;0,'Dropdown Selections'!A$9,IF(C22="331900 - Federal Grant - Other","OTHER",IF(C22="Total","TOTAL OF ALL CATEGORIES",""))))))))))</f>
        <v>CULTURE/RECREATION</v>
      </c>
      <c r="H22" s="42">
        <v>10590</v>
      </c>
      <c r="I22" s="14"/>
      <c r="J22" s="14"/>
      <c r="K22" s="14"/>
      <c r="L22" s="14"/>
      <c r="M22" s="14"/>
      <c r="N22" s="14"/>
      <c r="O22" s="14"/>
      <c r="P22" s="14"/>
      <c r="Q22" s="80"/>
      <c r="R22" s="79"/>
      <c r="S22" s="81">
        <v>10590</v>
      </c>
      <c r="T22" s="79"/>
    </row>
    <row r="23" spans="2:20" x14ac:dyDescent="0.2">
      <c r="B23" s="15"/>
      <c r="C23" s="77" t="s">
        <v>29</v>
      </c>
      <c r="D23" s="78"/>
      <c r="E23" s="78"/>
      <c r="F23" s="79"/>
      <c r="G23" s="8" t="str">
        <f>IF(SUMPRODUCT(--ISNUMBER(SEARCH('Dropdown Selections'!C$2,C23)))&gt;0,'Dropdown Selections'!A$2,IF(SUMPRODUCT(--ISNUMBER(SEARCH('Dropdown Selections'!C$3,C23)))&gt;0,'Dropdown Selections'!A$3,IF(SUMPRODUCT(--ISNUMBER(SEARCH('Dropdown Selections'!D$4:D$9,C23)))&gt;0,'Dropdown Selections'!A$4,IF(SUMPRODUCT(--ISNUMBER(SEARCH('Dropdown Selections'!D$11:D$13,C23)))&gt;0,'Dropdown Selections'!A$5,IF(SUMPRODUCT(--ISNUMBER(SEARCH('Dropdown Selections'!C$15,C23)))&gt;0,'Dropdown Selections'!A$6,IF(SUMPRODUCT(--ISNUMBER(SEARCH('Dropdown Selections'!D$16:D$19,C23)))&gt;0,'Dropdown Selections'!A$7,IF(SUMPRODUCT(--ISNUMBER(SEARCH('Dropdown Selections'!C$21,C23)))&gt;0,'Dropdown Selections'!A$8,IF(SUMPRODUCT(--ISNUMBER(SEARCH('Dropdown Selections'!D$22:D$25,C23)))&gt;0,'Dropdown Selections'!A$9,IF(C23="331900 - Federal Grant - Other","OTHER",IF(C23="Total","TOTAL OF ALL CATEGORIES",""))))))))))</f>
        <v>OTHER</v>
      </c>
      <c r="H23" s="14"/>
      <c r="I23" s="42">
        <v>81242</v>
      </c>
      <c r="J23" s="14"/>
      <c r="K23" s="14"/>
      <c r="L23" s="14"/>
      <c r="M23" s="14"/>
      <c r="N23" s="14"/>
      <c r="O23" s="14"/>
      <c r="P23" s="14"/>
      <c r="Q23" s="80"/>
      <c r="R23" s="79"/>
      <c r="S23" s="81">
        <v>81242</v>
      </c>
      <c r="T23" s="79"/>
    </row>
    <row r="24" spans="2:20" x14ac:dyDescent="0.2">
      <c r="B24" s="13"/>
      <c r="C24" s="70" t="s">
        <v>12</v>
      </c>
      <c r="D24" s="71"/>
      <c r="E24" s="84" t="s">
        <v>12</v>
      </c>
      <c r="F24" s="79"/>
      <c r="G24" s="8" t="str">
        <f>IF(SUMPRODUCT(--ISNUMBER(SEARCH('Dropdown Selections'!C$2,C24)))&gt;0,'Dropdown Selections'!A$2,IF(SUMPRODUCT(--ISNUMBER(SEARCH('Dropdown Selections'!C$3,C24)))&gt;0,'Dropdown Selections'!A$3,IF(SUMPRODUCT(--ISNUMBER(SEARCH('Dropdown Selections'!D$4:D$9,C24)))&gt;0,'Dropdown Selections'!A$4,IF(SUMPRODUCT(--ISNUMBER(SEARCH('Dropdown Selections'!D$11:D$13,C24)))&gt;0,'Dropdown Selections'!A$5,IF(SUMPRODUCT(--ISNUMBER(SEARCH('Dropdown Selections'!C$15,C24)))&gt;0,'Dropdown Selections'!A$6,IF(SUMPRODUCT(--ISNUMBER(SEARCH('Dropdown Selections'!D$16:D$19,C24)))&gt;0,'Dropdown Selections'!A$7,IF(SUMPRODUCT(--ISNUMBER(SEARCH('Dropdown Selections'!C$21,C24)))&gt;0,'Dropdown Selections'!A$8,IF(SUMPRODUCT(--ISNUMBER(SEARCH('Dropdown Selections'!D$22:D$25,C24)))&gt;0,'Dropdown Selections'!A$9,IF(C24="331900 - Federal Grant - Other","OTHER",IF(C24="Total","TOTAL OF ALL CATEGORIES",""))))))))))</f>
        <v>TOTAL OF ALL CATEGORIES</v>
      </c>
      <c r="H24" s="43">
        <v>87831</v>
      </c>
      <c r="I24" s="43">
        <v>1321284</v>
      </c>
      <c r="J24" s="12"/>
      <c r="K24" s="12"/>
      <c r="L24" s="12"/>
      <c r="M24" s="12"/>
      <c r="N24" s="12"/>
      <c r="O24" s="12"/>
      <c r="P24" s="12"/>
      <c r="Q24" s="85"/>
      <c r="R24" s="79"/>
      <c r="S24" s="86">
        <v>1409115</v>
      </c>
      <c r="T24" s="79"/>
    </row>
    <row r="25" spans="2:20" x14ac:dyDescent="0.2">
      <c r="B25" s="89" t="s">
        <v>90</v>
      </c>
      <c r="C25" s="78"/>
      <c r="D25" s="78"/>
      <c r="E25" s="78"/>
      <c r="F25" s="78"/>
      <c r="G25" s="78"/>
      <c r="H25" s="78"/>
      <c r="I25" s="78"/>
      <c r="J25" s="79"/>
      <c r="K25" s="17"/>
      <c r="L25" s="17"/>
      <c r="M25" s="17"/>
      <c r="N25" s="17"/>
      <c r="O25" s="17"/>
      <c r="P25" s="17"/>
      <c r="Q25" s="90"/>
      <c r="R25" s="79"/>
      <c r="S25" s="90"/>
      <c r="T25" s="79"/>
    </row>
    <row r="26" spans="2:20" ht="18" x14ac:dyDescent="0.2">
      <c r="B26" s="87" t="s">
        <v>2</v>
      </c>
      <c r="C26" s="83"/>
      <c r="D26" s="83"/>
      <c r="E26" s="83"/>
      <c r="F26" s="83"/>
      <c r="H26" s="16" t="s">
        <v>3</v>
      </c>
      <c r="I26" s="9" t="s">
        <v>194</v>
      </c>
      <c r="J26" s="16" t="s">
        <v>4</v>
      </c>
      <c r="K26" s="16" t="s">
        <v>5</v>
      </c>
      <c r="L26" s="16" t="s">
        <v>6</v>
      </c>
      <c r="M26" s="16" t="s">
        <v>7</v>
      </c>
      <c r="N26" s="16" t="s">
        <v>8</v>
      </c>
      <c r="O26" s="16" t="s">
        <v>9</v>
      </c>
      <c r="P26" s="16" t="s">
        <v>10</v>
      </c>
      <c r="Q26" s="88" t="s">
        <v>11</v>
      </c>
      <c r="R26" s="79"/>
      <c r="S26" s="88" t="s">
        <v>198</v>
      </c>
      <c r="T26" s="79"/>
    </row>
    <row r="27" spans="2:20" x14ac:dyDescent="0.2">
      <c r="B27" s="15"/>
      <c r="C27" s="77" t="s">
        <v>13</v>
      </c>
      <c r="D27" s="78"/>
      <c r="E27" s="78"/>
      <c r="F27" s="79"/>
      <c r="G27" s="8" t="str">
        <f>IF(SUMPRODUCT(--ISNUMBER(SEARCH('Dropdown Selections'!C$2,C27)))&gt;0,'Dropdown Selections'!A$2,IF(SUMPRODUCT(--ISNUMBER(SEARCH('Dropdown Selections'!C$3,C27)))&gt;0,'Dropdown Selections'!A$3,IF(SUMPRODUCT(--ISNUMBER(SEARCH('Dropdown Selections'!D$4:D$9,C27)))&gt;0,'Dropdown Selections'!A$4,IF(SUMPRODUCT(--ISNUMBER(SEARCH('Dropdown Selections'!D$11:D$13,C27)))&gt;0,'Dropdown Selections'!A$5,IF(SUMPRODUCT(--ISNUMBER(SEARCH('Dropdown Selections'!C$15,C27)))&gt;0,'Dropdown Selections'!A$6,IF(SUMPRODUCT(--ISNUMBER(SEARCH('Dropdown Selections'!D$16:D$19,C27)))&gt;0,'Dropdown Selections'!A$7,IF(SUMPRODUCT(--ISNUMBER(SEARCH('Dropdown Selections'!C$21,C27)))&gt;0,'Dropdown Selections'!A$8,IF(SUMPRODUCT(--ISNUMBER(SEARCH('Dropdown Selections'!D$22:D$25,C27)))&gt;0,'Dropdown Selections'!A$9,IF(C27="331900 - Federal Grant - Other","OTHER",IF(C27="Total","TOTAL OF ALL CATEGORIES",""))))))))))</f>
        <v>GENERAL GOVERNMENT</v>
      </c>
      <c r="H27" s="42">
        <v>18432</v>
      </c>
      <c r="I27" s="14"/>
      <c r="J27" s="14"/>
      <c r="K27" s="14"/>
      <c r="L27" s="14"/>
      <c r="M27" s="14"/>
      <c r="N27" s="14"/>
      <c r="O27" s="14"/>
      <c r="P27" s="14"/>
      <c r="Q27" s="80"/>
      <c r="R27" s="79"/>
      <c r="S27" s="81">
        <v>18432</v>
      </c>
      <c r="T27" s="79"/>
    </row>
    <row r="28" spans="2:20" x14ac:dyDescent="0.2">
      <c r="B28" s="15"/>
      <c r="C28" s="77" t="s">
        <v>14</v>
      </c>
      <c r="D28" s="78"/>
      <c r="E28" s="78"/>
      <c r="F28" s="79"/>
      <c r="G28" s="8" t="str">
        <f>IF(SUMPRODUCT(--ISNUMBER(SEARCH('Dropdown Selections'!C$2,C28)))&gt;0,'Dropdown Selections'!A$2,IF(SUMPRODUCT(--ISNUMBER(SEARCH('Dropdown Selections'!C$3,C28)))&gt;0,'Dropdown Selections'!A$3,IF(SUMPRODUCT(--ISNUMBER(SEARCH('Dropdown Selections'!D$4:D$9,C28)))&gt;0,'Dropdown Selections'!A$4,IF(SUMPRODUCT(--ISNUMBER(SEARCH('Dropdown Selections'!D$11:D$13,C28)))&gt;0,'Dropdown Selections'!A$5,IF(SUMPRODUCT(--ISNUMBER(SEARCH('Dropdown Selections'!C$15,C28)))&gt;0,'Dropdown Selections'!A$6,IF(SUMPRODUCT(--ISNUMBER(SEARCH('Dropdown Selections'!D$16:D$19,C28)))&gt;0,'Dropdown Selections'!A$7,IF(SUMPRODUCT(--ISNUMBER(SEARCH('Dropdown Selections'!C$21,C28)))&gt;0,'Dropdown Selections'!A$8,IF(SUMPRODUCT(--ISNUMBER(SEARCH('Dropdown Selections'!D$22:D$25,C28)))&gt;0,'Dropdown Selections'!A$9,IF(C28="331900 - Federal Grant - Other","OTHER",IF(C28="Total","TOTAL OF ALL CATEGORIES",""))))))))))</f>
        <v>PUBLIC SAFETY</v>
      </c>
      <c r="H28" s="14"/>
      <c r="I28" s="42">
        <v>6186</v>
      </c>
      <c r="J28" s="14"/>
      <c r="K28" s="14"/>
      <c r="L28" s="14"/>
      <c r="M28" s="14"/>
      <c r="N28" s="14"/>
      <c r="O28" s="14"/>
      <c r="P28" s="14"/>
      <c r="Q28" s="80"/>
      <c r="R28" s="79"/>
      <c r="S28" s="81">
        <v>6186</v>
      </c>
      <c r="T28" s="79"/>
    </row>
    <row r="29" spans="2:20" x14ac:dyDescent="0.2">
      <c r="B29" s="15"/>
      <c r="C29" s="77" t="s">
        <v>17</v>
      </c>
      <c r="D29" s="78"/>
      <c r="E29" s="78"/>
      <c r="F29" s="79"/>
      <c r="G29" s="8" t="str">
        <f>IF(SUMPRODUCT(--ISNUMBER(SEARCH('Dropdown Selections'!C$2,C29)))&gt;0,'Dropdown Selections'!A$2,IF(SUMPRODUCT(--ISNUMBER(SEARCH('Dropdown Selections'!C$3,C29)))&gt;0,'Dropdown Selections'!A$3,IF(SUMPRODUCT(--ISNUMBER(SEARCH('Dropdown Selections'!D$4:D$9,C29)))&gt;0,'Dropdown Selections'!A$4,IF(SUMPRODUCT(--ISNUMBER(SEARCH('Dropdown Selections'!D$11:D$13,C29)))&gt;0,'Dropdown Selections'!A$5,IF(SUMPRODUCT(--ISNUMBER(SEARCH('Dropdown Selections'!C$15,C29)))&gt;0,'Dropdown Selections'!A$6,IF(SUMPRODUCT(--ISNUMBER(SEARCH('Dropdown Selections'!D$16:D$19,C29)))&gt;0,'Dropdown Selections'!A$7,IF(SUMPRODUCT(--ISNUMBER(SEARCH('Dropdown Selections'!C$21,C29)))&gt;0,'Dropdown Selections'!A$8,IF(SUMPRODUCT(--ISNUMBER(SEARCH('Dropdown Selections'!D$22:D$25,C29)))&gt;0,'Dropdown Selections'!A$9,IF(C29="331900 - Federal Grant - Other","OTHER",IF(C29="Total","TOTAL OF ALL CATEGORIES",""))))))))))</f>
        <v>ECONOMIC ENVIRONMENT</v>
      </c>
      <c r="H29" s="14"/>
      <c r="I29" s="42">
        <v>231142</v>
      </c>
      <c r="J29" s="14"/>
      <c r="K29" s="14"/>
      <c r="L29" s="14"/>
      <c r="M29" s="14"/>
      <c r="N29" s="14"/>
      <c r="O29" s="14"/>
      <c r="P29" s="14"/>
      <c r="Q29" s="80"/>
      <c r="R29" s="79"/>
      <c r="S29" s="81">
        <v>231142</v>
      </c>
      <c r="T29" s="79"/>
    </row>
    <row r="30" spans="2:20" x14ac:dyDescent="0.2">
      <c r="B30" s="15"/>
      <c r="C30" s="77" t="s">
        <v>24</v>
      </c>
      <c r="D30" s="78"/>
      <c r="E30" s="78"/>
      <c r="F30" s="79"/>
      <c r="G30" s="8" t="str">
        <f>IF(SUMPRODUCT(--ISNUMBER(SEARCH('Dropdown Selections'!C$2,C30)))&gt;0,'Dropdown Selections'!A$2,IF(SUMPRODUCT(--ISNUMBER(SEARCH('Dropdown Selections'!C$3,C30)))&gt;0,'Dropdown Selections'!A$3,IF(SUMPRODUCT(--ISNUMBER(SEARCH('Dropdown Selections'!D$4:D$9,C30)))&gt;0,'Dropdown Selections'!A$4,IF(SUMPRODUCT(--ISNUMBER(SEARCH('Dropdown Selections'!D$11:D$13,C30)))&gt;0,'Dropdown Selections'!A$5,IF(SUMPRODUCT(--ISNUMBER(SEARCH('Dropdown Selections'!C$15,C30)))&gt;0,'Dropdown Selections'!A$6,IF(SUMPRODUCT(--ISNUMBER(SEARCH('Dropdown Selections'!D$16:D$19,C30)))&gt;0,'Dropdown Selections'!A$7,IF(SUMPRODUCT(--ISNUMBER(SEARCH('Dropdown Selections'!C$21,C30)))&gt;0,'Dropdown Selections'!A$8,IF(SUMPRODUCT(--ISNUMBER(SEARCH('Dropdown Selections'!D$22:D$25,C30)))&gt;0,'Dropdown Selections'!A$9,IF(C30="331900 - Federal Grant - Other","OTHER",IF(C30="Total","TOTAL OF ALL CATEGORIES",""))))))))))</f>
        <v>HEALTH &amp; HUMAN SERVICES</v>
      </c>
      <c r="H30" s="42">
        <v>128814</v>
      </c>
      <c r="I30" s="14"/>
      <c r="J30" s="14"/>
      <c r="K30" s="14"/>
      <c r="L30" s="14"/>
      <c r="M30" s="14"/>
      <c r="N30" s="14"/>
      <c r="O30" s="14"/>
      <c r="P30" s="14"/>
      <c r="Q30" s="80"/>
      <c r="R30" s="79"/>
      <c r="S30" s="81">
        <v>128814</v>
      </c>
      <c r="T30" s="79"/>
    </row>
    <row r="31" spans="2:20" x14ac:dyDescent="0.2">
      <c r="B31" s="13"/>
      <c r="C31" s="70" t="s">
        <v>12</v>
      </c>
      <c r="D31" s="71"/>
      <c r="E31" s="84" t="s">
        <v>12</v>
      </c>
      <c r="F31" s="79"/>
      <c r="G31" s="8" t="str">
        <f>IF(SUMPRODUCT(--ISNUMBER(SEARCH('Dropdown Selections'!C$2,C31)))&gt;0,'Dropdown Selections'!A$2,IF(SUMPRODUCT(--ISNUMBER(SEARCH('Dropdown Selections'!C$3,C31)))&gt;0,'Dropdown Selections'!A$3,IF(SUMPRODUCT(--ISNUMBER(SEARCH('Dropdown Selections'!D$4:D$9,C31)))&gt;0,'Dropdown Selections'!A$4,IF(SUMPRODUCT(--ISNUMBER(SEARCH('Dropdown Selections'!D$11:D$13,C31)))&gt;0,'Dropdown Selections'!A$5,IF(SUMPRODUCT(--ISNUMBER(SEARCH('Dropdown Selections'!C$15,C31)))&gt;0,'Dropdown Selections'!A$6,IF(SUMPRODUCT(--ISNUMBER(SEARCH('Dropdown Selections'!D$16:D$19,C31)))&gt;0,'Dropdown Selections'!A$7,IF(SUMPRODUCT(--ISNUMBER(SEARCH('Dropdown Selections'!C$21,C31)))&gt;0,'Dropdown Selections'!A$8,IF(SUMPRODUCT(--ISNUMBER(SEARCH('Dropdown Selections'!D$22:D$25,C31)))&gt;0,'Dropdown Selections'!A$9,IF(C31="331900 - Federal Grant - Other","OTHER",IF(C31="Total","TOTAL OF ALL CATEGORIES",""))))))))))</f>
        <v>TOTAL OF ALL CATEGORIES</v>
      </c>
      <c r="H31" s="43">
        <v>147246</v>
      </c>
      <c r="I31" s="43">
        <v>237328</v>
      </c>
      <c r="J31" s="12"/>
      <c r="K31" s="12"/>
      <c r="L31" s="12"/>
      <c r="M31" s="12"/>
      <c r="N31" s="12"/>
      <c r="O31" s="12"/>
      <c r="P31" s="12"/>
      <c r="Q31" s="85"/>
      <c r="R31" s="79"/>
      <c r="S31" s="86">
        <v>384574</v>
      </c>
      <c r="T31" s="79"/>
    </row>
    <row r="32" spans="2:20" x14ac:dyDescent="0.2">
      <c r="B32" s="89" t="s">
        <v>89</v>
      </c>
      <c r="C32" s="78"/>
      <c r="D32" s="78"/>
      <c r="E32" s="78"/>
      <c r="F32" s="78"/>
      <c r="G32" s="78"/>
      <c r="H32" s="78"/>
      <c r="I32" s="78"/>
      <c r="J32" s="79"/>
      <c r="K32" s="17"/>
      <c r="L32" s="17"/>
      <c r="M32" s="17"/>
      <c r="N32" s="17"/>
      <c r="O32" s="17"/>
      <c r="P32" s="17"/>
      <c r="Q32" s="90"/>
      <c r="R32" s="79"/>
      <c r="S32" s="90"/>
      <c r="T32" s="79"/>
    </row>
    <row r="33" spans="2:20" ht="18" x14ac:dyDescent="0.2">
      <c r="B33" s="87" t="s">
        <v>2</v>
      </c>
      <c r="C33" s="83"/>
      <c r="D33" s="83"/>
      <c r="E33" s="83"/>
      <c r="F33" s="83"/>
      <c r="H33" s="16" t="s">
        <v>3</v>
      </c>
      <c r="I33" s="9" t="s">
        <v>194</v>
      </c>
      <c r="J33" s="16" t="s">
        <v>4</v>
      </c>
      <c r="K33" s="16" t="s">
        <v>5</v>
      </c>
      <c r="L33" s="16" t="s">
        <v>6</v>
      </c>
      <c r="M33" s="16" t="s">
        <v>7</v>
      </c>
      <c r="N33" s="16" t="s">
        <v>8</v>
      </c>
      <c r="O33" s="16" t="s">
        <v>9</v>
      </c>
      <c r="P33" s="16" t="s">
        <v>10</v>
      </c>
      <c r="Q33" s="88" t="s">
        <v>11</v>
      </c>
      <c r="R33" s="79"/>
      <c r="S33" s="88" t="s">
        <v>198</v>
      </c>
      <c r="T33" s="79"/>
    </row>
    <row r="34" spans="2:20" x14ac:dyDescent="0.2">
      <c r="B34" s="15"/>
      <c r="C34" s="77" t="s">
        <v>13</v>
      </c>
      <c r="D34" s="78"/>
      <c r="E34" s="78"/>
      <c r="F34" s="79"/>
      <c r="G34" s="8" t="str">
        <f>IF(SUMPRODUCT(--ISNUMBER(SEARCH('Dropdown Selections'!C$2,C34)))&gt;0,'Dropdown Selections'!A$2,IF(SUMPRODUCT(--ISNUMBER(SEARCH('Dropdown Selections'!C$3,C34)))&gt;0,'Dropdown Selections'!A$3,IF(SUMPRODUCT(--ISNUMBER(SEARCH('Dropdown Selections'!D$4:D$9,C34)))&gt;0,'Dropdown Selections'!A$4,IF(SUMPRODUCT(--ISNUMBER(SEARCH('Dropdown Selections'!D$11:D$13,C34)))&gt;0,'Dropdown Selections'!A$5,IF(SUMPRODUCT(--ISNUMBER(SEARCH('Dropdown Selections'!C$15,C34)))&gt;0,'Dropdown Selections'!A$6,IF(SUMPRODUCT(--ISNUMBER(SEARCH('Dropdown Selections'!D$16:D$19,C34)))&gt;0,'Dropdown Selections'!A$7,IF(SUMPRODUCT(--ISNUMBER(SEARCH('Dropdown Selections'!C$21,C34)))&gt;0,'Dropdown Selections'!A$8,IF(SUMPRODUCT(--ISNUMBER(SEARCH('Dropdown Selections'!D$22:D$25,C34)))&gt;0,'Dropdown Selections'!A$9,IF(C34="331900 - Federal Grant - Other","OTHER",IF(C34="Total","TOTAL OF ALL CATEGORIES",""))))))))))</f>
        <v>GENERAL GOVERNMENT</v>
      </c>
      <c r="H34" s="14"/>
      <c r="I34" s="42">
        <v>27054</v>
      </c>
      <c r="J34" s="14"/>
      <c r="K34" s="14"/>
      <c r="L34" s="14"/>
      <c r="M34" s="14"/>
      <c r="N34" s="14"/>
      <c r="O34" s="14"/>
      <c r="P34" s="14"/>
      <c r="Q34" s="80"/>
      <c r="R34" s="79"/>
      <c r="S34" s="81">
        <v>27054</v>
      </c>
      <c r="T34" s="79"/>
    </row>
    <row r="35" spans="2:20" x14ac:dyDescent="0.2">
      <c r="B35" s="15"/>
      <c r="C35" s="77" t="s">
        <v>14</v>
      </c>
      <c r="D35" s="78"/>
      <c r="E35" s="78"/>
      <c r="F35" s="79"/>
      <c r="G35" s="8" t="str">
        <f>IF(SUMPRODUCT(--ISNUMBER(SEARCH('Dropdown Selections'!C$2,C35)))&gt;0,'Dropdown Selections'!A$2,IF(SUMPRODUCT(--ISNUMBER(SEARCH('Dropdown Selections'!C$3,C35)))&gt;0,'Dropdown Selections'!A$3,IF(SUMPRODUCT(--ISNUMBER(SEARCH('Dropdown Selections'!D$4:D$9,C35)))&gt;0,'Dropdown Selections'!A$4,IF(SUMPRODUCT(--ISNUMBER(SEARCH('Dropdown Selections'!D$11:D$13,C35)))&gt;0,'Dropdown Selections'!A$5,IF(SUMPRODUCT(--ISNUMBER(SEARCH('Dropdown Selections'!C$15,C35)))&gt;0,'Dropdown Selections'!A$6,IF(SUMPRODUCT(--ISNUMBER(SEARCH('Dropdown Selections'!D$16:D$19,C35)))&gt;0,'Dropdown Selections'!A$7,IF(SUMPRODUCT(--ISNUMBER(SEARCH('Dropdown Selections'!C$21,C35)))&gt;0,'Dropdown Selections'!A$8,IF(SUMPRODUCT(--ISNUMBER(SEARCH('Dropdown Selections'!D$22:D$25,C35)))&gt;0,'Dropdown Selections'!A$9,IF(C35="331900 - Federal Grant - Other","OTHER",IF(C35="Total","TOTAL OF ALL CATEGORIES",""))))))))))</f>
        <v>PUBLIC SAFETY</v>
      </c>
      <c r="H35" s="14"/>
      <c r="I35" s="42">
        <v>699954</v>
      </c>
      <c r="J35" s="14"/>
      <c r="K35" s="14"/>
      <c r="L35" s="14"/>
      <c r="M35" s="14"/>
      <c r="N35" s="14"/>
      <c r="O35" s="14"/>
      <c r="P35" s="14"/>
      <c r="Q35" s="80"/>
      <c r="R35" s="79"/>
      <c r="S35" s="81">
        <v>699954</v>
      </c>
      <c r="T35" s="79"/>
    </row>
    <row r="36" spans="2:20" x14ac:dyDescent="0.2">
      <c r="B36" s="15"/>
      <c r="C36" s="77" t="s">
        <v>16</v>
      </c>
      <c r="D36" s="78"/>
      <c r="E36" s="78"/>
      <c r="F36" s="79"/>
      <c r="G36" s="8" t="str">
        <f>IF(SUMPRODUCT(--ISNUMBER(SEARCH('Dropdown Selections'!C$2,C36)))&gt;0,'Dropdown Selections'!A$2,IF(SUMPRODUCT(--ISNUMBER(SEARCH('Dropdown Selections'!C$3,C36)))&gt;0,'Dropdown Selections'!A$3,IF(SUMPRODUCT(--ISNUMBER(SEARCH('Dropdown Selections'!D$4:D$9,C36)))&gt;0,'Dropdown Selections'!A$4,IF(SUMPRODUCT(--ISNUMBER(SEARCH('Dropdown Selections'!D$11:D$13,C36)))&gt;0,'Dropdown Selections'!A$5,IF(SUMPRODUCT(--ISNUMBER(SEARCH('Dropdown Selections'!C$15,C36)))&gt;0,'Dropdown Selections'!A$6,IF(SUMPRODUCT(--ISNUMBER(SEARCH('Dropdown Selections'!D$16:D$19,C36)))&gt;0,'Dropdown Selections'!A$7,IF(SUMPRODUCT(--ISNUMBER(SEARCH('Dropdown Selections'!C$21,C36)))&gt;0,'Dropdown Selections'!A$8,IF(SUMPRODUCT(--ISNUMBER(SEARCH('Dropdown Selections'!D$22:D$25,C36)))&gt;0,'Dropdown Selections'!A$9,IF(C36="331900 - Federal Grant - Other","OTHER",IF(C36="Total","TOTAL OF ALL CATEGORIES",""))))))))))</f>
        <v>TRANSPORTATION</v>
      </c>
      <c r="H36" s="14"/>
      <c r="I36" s="42">
        <v>6884170</v>
      </c>
      <c r="J36" s="14"/>
      <c r="K36" s="14"/>
      <c r="L36" s="14"/>
      <c r="M36" s="14"/>
      <c r="N36" s="14"/>
      <c r="O36" s="14"/>
      <c r="P36" s="14"/>
      <c r="Q36" s="80"/>
      <c r="R36" s="79"/>
      <c r="S36" s="81">
        <v>6884170</v>
      </c>
      <c r="T36" s="79"/>
    </row>
    <row r="37" spans="2:20" x14ac:dyDescent="0.2">
      <c r="B37" s="15"/>
      <c r="C37" s="77" t="s">
        <v>17</v>
      </c>
      <c r="D37" s="78"/>
      <c r="E37" s="78"/>
      <c r="F37" s="79"/>
      <c r="G37" s="8" t="str">
        <f>IF(SUMPRODUCT(--ISNUMBER(SEARCH('Dropdown Selections'!C$2,C37)))&gt;0,'Dropdown Selections'!A$2,IF(SUMPRODUCT(--ISNUMBER(SEARCH('Dropdown Selections'!C$3,C37)))&gt;0,'Dropdown Selections'!A$3,IF(SUMPRODUCT(--ISNUMBER(SEARCH('Dropdown Selections'!D$4:D$9,C37)))&gt;0,'Dropdown Selections'!A$4,IF(SUMPRODUCT(--ISNUMBER(SEARCH('Dropdown Selections'!D$11:D$13,C37)))&gt;0,'Dropdown Selections'!A$5,IF(SUMPRODUCT(--ISNUMBER(SEARCH('Dropdown Selections'!C$15,C37)))&gt;0,'Dropdown Selections'!A$6,IF(SUMPRODUCT(--ISNUMBER(SEARCH('Dropdown Selections'!D$16:D$19,C37)))&gt;0,'Dropdown Selections'!A$7,IF(SUMPRODUCT(--ISNUMBER(SEARCH('Dropdown Selections'!C$21,C37)))&gt;0,'Dropdown Selections'!A$8,IF(SUMPRODUCT(--ISNUMBER(SEARCH('Dropdown Selections'!D$22:D$25,C37)))&gt;0,'Dropdown Selections'!A$9,IF(C37="331900 - Federal Grant - Other","OTHER",IF(C37="Total","TOTAL OF ALL CATEGORIES",""))))))))))</f>
        <v>ECONOMIC ENVIRONMENT</v>
      </c>
      <c r="H37" s="14"/>
      <c r="I37" s="42">
        <v>4344969</v>
      </c>
      <c r="J37" s="14"/>
      <c r="K37" s="14"/>
      <c r="L37" s="14"/>
      <c r="M37" s="14"/>
      <c r="N37" s="14"/>
      <c r="O37" s="14"/>
      <c r="P37" s="14"/>
      <c r="Q37" s="80"/>
      <c r="R37" s="79"/>
      <c r="S37" s="81">
        <v>4344969</v>
      </c>
      <c r="T37" s="79"/>
    </row>
    <row r="38" spans="2:20" x14ac:dyDescent="0.2">
      <c r="B38" s="15"/>
      <c r="C38" s="77" t="s">
        <v>32</v>
      </c>
      <c r="D38" s="78"/>
      <c r="E38" s="78"/>
      <c r="F38" s="79"/>
      <c r="G38" s="8" t="str">
        <f>IF(SUMPRODUCT(--ISNUMBER(SEARCH('Dropdown Selections'!C$2,C38)))&gt;0,'Dropdown Selections'!A$2,IF(SUMPRODUCT(--ISNUMBER(SEARCH('Dropdown Selections'!C$3,C38)))&gt;0,'Dropdown Selections'!A$3,IF(SUMPRODUCT(--ISNUMBER(SEARCH('Dropdown Selections'!D$4:D$9,C38)))&gt;0,'Dropdown Selections'!A$4,IF(SUMPRODUCT(--ISNUMBER(SEARCH('Dropdown Selections'!D$11:D$13,C38)))&gt;0,'Dropdown Selections'!A$5,IF(SUMPRODUCT(--ISNUMBER(SEARCH('Dropdown Selections'!C$15,C38)))&gt;0,'Dropdown Selections'!A$6,IF(SUMPRODUCT(--ISNUMBER(SEARCH('Dropdown Selections'!D$16:D$19,C38)))&gt;0,'Dropdown Selections'!A$7,IF(SUMPRODUCT(--ISNUMBER(SEARCH('Dropdown Selections'!C$21,C38)))&gt;0,'Dropdown Selections'!A$8,IF(SUMPRODUCT(--ISNUMBER(SEARCH('Dropdown Selections'!D$22:D$25,C38)))&gt;0,'Dropdown Selections'!A$9,IF(C38="331900 - Federal Grant - Other","OTHER",IF(C38="Total","TOTAL OF ALL CATEGORIES",""))))))))))</f>
        <v>HEALTH &amp; HUMAN SERVICES</v>
      </c>
      <c r="H38" s="14"/>
      <c r="I38" s="42">
        <v>1628563</v>
      </c>
      <c r="J38" s="14"/>
      <c r="K38" s="14"/>
      <c r="L38" s="14"/>
      <c r="M38" s="14"/>
      <c r="N38" s="14"/>
      <c r="O38" s="14"/>
      <c r="P38" s="14"/>
      <c r="Q38" s="80"/>
      <c r="R38" s="79"/>
      <c r="S38" s="81">
        <v>1628563</v>
      </c>
      <c r="T38" s="79"/>
    </row>
    <row r="39" spans="2:20" x14ac:dyDescent="0.2">
      <c r="B39" s="15"/>
      <c r="C39" s="77" t="s">
        <v>24</v>
      </c>
      <c r="D39" s="78"/>
      <c r="E39" s="78"/>
      <c r="F39" s="79"/>
      <c r="G39" s="8" t="str">
        <f>IF(SUMPRODUCT(--ISNUMBER(SEARCH('Dropdown Selections'!C$2,C39)))&gt;0,'Dropdown Selections'!A$2,IF(SUMPRODUCT(--ISNUMBER(SEARCH('Dropdown Selections'!C$3,C39)))&gt;0,'Dropdown Selections'!A$3,IF(SUMPRODUCT(--ISNUMBER(SEARCH('Dropdown Selections'!D$4:D$9,C39)))&gt;0,'Dropdown Selections'!A$4,IF(SUMPRODUCT(--ISNUMBER(SEARCH('Dropdown Selections'!D$11:D$13,C39)))&gt;0,'Dropdown Selections'!A$5,IF(SUMPRODUCT(--ISNUMBER(SEARCH('Dropdown Selections'!C$15,C39)))&gt;0,'Dropdown Selections'!A$6,IF(SUMPRODUCT(--ISNUMBER(SEARCH('Dropdown Selections'!D$16:D$19,C39)))&gt;0,'Dropdown Selections'!A$7,IF(SUMPRODUCT(--ISNUMBER(SEARCH('Dropdown Selections'!C$21,C39)))&gt;0,'Dropdown Selections'!A$8,IF(SUMPRODUCT(--ISNUMBER(SEARCH('Dropdown Selections'!D$22:D$25,C39)))&gt;0,'Dropdown Selections'!A$9,IF(C39="331900 - Federal Grant - Other","OTHER",IF(C39="Total","TOTAL OF ALL CATEGORIES",""))))))))))</f>
        <v>HEALTH &amp; HUMAN SERVICES</v>
      </c>
      <c r="H39" s="14"/>
      <c r="I39" s="14"/>
      <c r="J39" s="14"/>
      <c r="K39" s="14"/>
      <c r="L39" s="14"/>
      <c r="M39" s="14"/>
      <c r="N39" s="14"/>
      <c r="O39" s="14"/>
      <c r="P39" s="14"/>
      <c r="Q39" s="81">
        <v>707397</v>
      </c>
      <c r="R39" s="79"/>
      <c r="S39" s="81">
        <v>707397</v>
      </c>
      <c r="T39" s="79"/>
    </row>
    <row r="40" spans="2:20" x14ac:dyDescent="0.2">
      <c r="B40" s="15"/>
      <c r="C40" s="77" t="s">
        <v>18</v>
      </c>
      <c r="D40" s="78"/>
      <c r="E40" s="78"/>
      <c r="F40" s="79"/>
      <c r="G40" s="8" t="str">
        <f>IF(SUMPRODUCT(--ISNUMBER(SEARCH('Dropdown Selections'!C$2,C40)))&gt;0,'Dropdown Selections'!A$2,IF(SUMPRODUCT(--ISNUMBER(SEARCH('Dropdown Selections'!C$3,C40)))&gt;0,'Dropdown Selections'!A$3,IF(SUMPRODUCT(--ISNUMBER(SEARCH('Dropdown Selections'!D$4:D$9,C40)))&gt;0,'Dropdown Selections'!A$4,IF(SUMPRODUCT(--ISNUMBER(SEARCH('Dropdown Selections'!D$11:D$13,C40)))&gt;0,'Dropdown Selections'!A$5,IF(SUMPRODUCT(--ISNUMBER(SEARCH('Dropdown Selections'!C$15,C40)))&gt;0,'Dropdown Selections'!A$6,IF(SUMPRODUCT(--ISNUMBER(SEARCH('Dropdown Selections'!D$16:D$19,C40)))&gt;0,'Dropdown Selections'!A$7,IF(SUMPRODUCT(--ISNUMBER(SEARCH('Dropdown Selections'!C$21,C40)))&gt;0,'Dropdown Selections'!A$8,IF(SUMPRODUCT(--ISNUMBER(SEARCH('Dropdown Selections'!D$22:D$25,C40)))&gt;0,'Dropdown Selections'!A$9,IF(C40="331900 - Federal Grant - Other","OTHER",IF(C40="Total","TOTAL OF ALL CATEGORIES",""))))))))))</f>
        <v>HEALTH &amp; HUMAN SERVICES</v>
      </c>
      <c r="H40" s="14"/>
      <c r="I40" s="42">
        <v>965965</v>
      </c>
      <c r="J40" s="14"/>
      <c r="K40" s="14"/>
      <c r="L40" s="14"/>
      <c r="M40" s="14"/>
      <c r="N40" s="14"/>
      <c r="O40" s="14"/>
      <c r="P40" s="14"/>
      <c r="Q40" s="80"/>
      <c r="R40" s="79"/>
      <c r="S40" s="81">
        <v>965965</v>
      </c>
      <c r="T40" s="79"/>
    </row>
    <row r="41" spans="2:20" x14ac:dyDescent="0.2">
      <c r="B41" s="15"/>
      <c r="C41" s="77" t="s">
        <v>22</v>
      </c>
      <c r="D41" s="78"/>
      <c r="E41" s="78"/>
      <c r="F41" s="79"/>
      <c r="G41" s="8" t="str">
        <f>IF(SUMPRODUCT(--ISNUMBER(SEARCH('Dropdown Selections'!C$2,C41)))&gt;0,'Dropdown Selections'!A$2,IF(SUMPRODUCT(--ISNUMBER(SEARCH('Dropdown Selections'!C$3,C41)))&gt;0,'Dropdown Selections'!A$3,IF(SUMPRODUCT(--ISNUMBER(SEARCH('Dropdown Selections'!D$4:D$9,C41)))&gt;0,'Dropdown Selections'!A$4,IF(SUMPRODUCT(--ISNUMBER(SEARCH('Dropdown Selections'!D$11:D$13,C41)))&gt;0,'Dropdown Selections'!A$5,IF(SUMPRODUCT(--ISNUMBER(SEARCH('Dropdown Selections'!C$15,C41)))&gt;0,'Dropdown Selections'!A$6,IF(SUMPRODUCT(--ISNUMBER(SEARCH('Dropdown Selections'!D$16:D$19,C41)))&gt;0,'Dropdown Selections'!A$7,IF(SUMPRODUCT(--ISNUMBER(SEARCH('Dropdown Selections'!C$21,C41)))&gt;0,'Dropdown Selections'!A$8,IF(SUMPRODUCT(--ISNUMBER(SEARCH('Dropdown Selections'!D$22:D$25,C41)))&gt;0,'Dropdown Selections'!A$9,IF(C41="331900 - Federal Grant - Other","OTHER",IF(C41="Total","TOTAL OF ALL CATEGORIES",""))))))))))</f>
        <v>CULTURE/RECREATION</v>
      </c>
      <c r="H41" s="14"/>
      <c r="I41" s="42">
        <v>1217389</v>
      </c>
      <c r="J41" s="14"/>
      <c r="K41" s="42">
        <v>349130</v>
      </c>
      <c r="L41" s="14"/>
      <c r="M41" s="14"/>
      <c r="N41" s="14"/>
      <c r="O41" s="14"/>
      <c r="P41" s="14"/>
      <c r="Q41" s="80"/>
      <c r="R41" s="79"/>
      <c r="S41" s="81">
        <v>1566519</v>
      </c>
      <c r="T41" s="79"/>
    </row>
    <row r="42" spans="2:20" x14ac:dyDescent="0.2">
      <c r="B42" s="13"/>
      <c r="C42" s="70" t="s">
        <v>12</v>
      </c>
      <c r="D42" s="71"/>
      <c r="E42" s="84" t="s">
        <v>12</v>
      </c>
      <c r="F42" s="79"/>
      <c r="G42" s="8" t="str">
        <f>IF(SUMPRODUCT(--ISNUMBER(SEARCH('Dropdown Selections'!C$2,C42)))&gt;0,'Dropdown Selections'!A$2,IF(SUMPRODUCT(--ISNUMBER(SEARCH('Dropdown Selections'!C$3,C42)))&gt;0,'Dropdown Selections'!A$3,IF(SUMPRODUCT(--ISNUMBER(SEARCH('Dropdown Selections'!D$4:D$9,C42)))&gt;0,'Dropdown Selections'!A$4,IF(SUMPRODUCT(--ISNUMBER(SEARCH('Dropdown Selections'!D$11:D$13,C42)))&gt;0,'Dropdown Selections'!A$5,IF(SUMPRODUCT(--ISNUMBER(SEARCH('Dropdown Selections'!C$15,C42)))&gt;0,'Dropdown Selections'!A$6,IF(SUMPRODUCT(--ISNUMBER(SEARCH('Dropdown Selections'!D$16:D$19,C42)))&gt;0,'Dropdown Selections'!A$7,IF(SUMPRODUCT(--ISNUMBER(SEARCH('Dropdown Selections'!C$21,C42)))&gt;0,'Dropdown Selections'!A$8,IF(SUMPRODUCT(--ISNUMBER(SEARCH('Dropdown Selections'!D$22:D$25,C42)))&gt;0,'Dropdown Selections'!A$9,IF(C42="331900 - Federal Grant - Other","OTHER",IF(C42="Total","TOTAL OF ALL CATEGORIES",""))))))))))</f>
        <v>TOTAL OF ALL CATEGORIES</v>
      </c>
      <c r="H42" s="12"/>
      <c r="I42" s="43">
        <v>15768064</v>
      </c>
      <c r="J42" s="12"/>
      <c r="K42" s="43">
        <v>349130</v>
      </c>
      <c r="L42" s="12"/>
      <c r="M42" s="12"/>
      <c r="N42" s="12"/>
      <c r="O42" s="12"/>
      <c r="P42" s="12"/>
      <c r="Q42" s="86">
        <v>707397</v>
      </c>
      <c r="R42" s="79"/>
      <c r="S42" s="86">
        <v>16824591</v>
      </c>
      <c r="T42" s="79"/>
    </row>
    <row r="43" spans="2:20" x14ac:dyDescent="0.2">
      <c r="B43" s="89" t="s">
        <v>88</v>
      </c>
      <c r="C43" s="78"/>
      <c r="D43" s="78"/>
      <c r="E43" s="78"/>
      <c r="F43" s="78"/>
      <c r="G43" s="78"/>
      <c r="H43" s="78"/>
      <c r="I43" s="78"/>
      <c r="J43" s="79"/>
      <c r="K43" s="17"/>
      <c r="L43" s="17"/>
      <c r="M43" s="17"/>
      <c r="N43" s="17"/>
      <c r="O43" s="17"/>
      <c r="P43" s="17"/>
      <c r="Q43" s="90"/>
      <c r="R43" s="79"/>
      <c r="S43" s="90"/>
      <c r="T43" s="79"/>
    </row>
    <row r="44" spans="2:20" ht="18" x14ac:dyDescent="0.2">
      <c r="B44" s="87" t="s">
        <v>2</v>
      </c>
      <c r="C44" s="83"/>
      <c r="D44" s="83"/>
      <c r="E44" s="83"/>
      <c r="F44" s="83"/>
      <c r="H44" s="16" t="s">
        <v>3</v>
      </c>
      <c r="I44" s="9" t="s">
        <v>194</v>
      </c>
      <c r="J44" s="16" t="s">
        <v>4</v>
      </c>
      <c r="K44" s="16" t="s">
        <v>5</v>
      </c>
      <c r="L44" s="16" t="s">
        <v>6</v>
      </c>
      <c r="M44" s="16" t="s">
        <v>7</v>
      </c>
      <c r="N44" s="16" t="s">
        <v>8</v>
      </c>
      <c r="O44" s="16" t="s">
        <v>9</v>
      </c>
      <c r="P44" s="16" t="s">
        <v>10</v>
      </c>
      <c r="Q44" s="88" t="s">
        <v>11</v>
      </c>
      <c r="R44" s="79"/>
      <c r="S44" s="88" t="s">
        <v>198</v>
      </c>
      <c r="T44" s="79"/>
    </row>
    <row r="45" spans="2:20" x14ac:dyDescent="0.2">
      <c r="B45" s="15"/>
      <c r="C45" s="77" t="s">
        <v>13</v>
      </c>
      <c r="D45" s="78"/>
      <c r="E45" s="78"/>
      <c r="F45" s="79"/>
      <c r="G45" s="8" t="str">
        <f>IF(SUMPRODUCT(--ISNUMBER(SEARCH('Dropdown Selections'!C$2,C45)))&gt;0,'Dropdown Selections'!A$2,IF(SUMPRODUCT(--ISNUMBER(SEARCH('Dropdown Selections'!C$3,C45)))&gt;0,'Dropdown Selections'!A$3,IF(SUMPRODUCT(--ISNUMBER(SEARCH('Dropdown Selections'!D$4:D$9,C45)))&gt;0,'Dropdown Selections'!A$4,IF(SUMPRODUCT(--ISNUMBER(SEARCH('Dropdown Selections'!D$11:D$13,C45)))&gt;0,'Dropdown Selections'!A$5,IF(SUMPRODUCT(--ISNUMBER(SEARCH('Dropdown Selections'!C$15,C45)))&gt;0,'Dropdown Selections'!A$6,IF(SUMPRODUCT(--ISNUMBER(SEARCH('Dropdown Selections'!D$16:D$19,C45)))&gt;0,'Dropdown Selections'!A$7,IF(SUMPRODUCT(--ISNUMBER(SEARCH('Dropdown Selections'!C$21,C45)))&gt;0,'Dropdown Selections'!A$8,IF(SUMPRODUCT(--ISNUMBER(SEARCH('Dropdown Selections'!D$22:D$25,C45)))&gt;0,'Dropdown Selections'!A$9,IF(C45="331900 - Federal Grant - Other","OTHER",IF(C45="Total","TOTAL OF ALL CATEGORIES",""))))))))))</f>
        <v>GENERAL GOVERNMENT</v>
      </c>
      <c r="H45" s="14"/>
      <c r="I45" s="42">
        <v>4597</v>
      </c>
      <c r="J45" s="14"/>
      <c r="K45" s="14"/>
      <c r="L45" s="14"/>
      <c r="M45" s="14"/>
      <c r="N45" s="14"/>
      <c r="O45" s="14"/>
      <c r="P45" s="14"/>
      <c r="Q45" s="80"/>
      <c r="R45" s="79"/>
      <c r="S45" s="81">
        <v>4597</v>
      </c>
      <c r="T45" s="79"/>
    </row>
    <row r="46" spans="2:20" x14ac:dyDescent="0.2">
      <c r="B46" s="15"/>
      <c r="C46" s="77" t="s">
        <v>14</v>
      </c>
      <c r="D46" s="78"/>
      <c r="E46" s="78"/>
      <c r="F46" s="79"/>
      <c r="G46" s="8" t="str">
        <f>IF(SUMPRODUCT(--ISNUMBER(SEARCH('Dropdown Selections'!C$2,C46)))&gt;0,'Dropdown Selections'!A$2,IF(SUMPRODUCT(--ISNUMBER(SEARCH('Dropdown Selections'!C$3,C46)))&gt;0,'Dropdown Selections'!A$3,IF(SUMPRODUCT(--ISNUMBER(SEARCH('Dropdown Selections'!D$4:D$9,C46)))&gt;0,'Dropdown Selections'!A$4,IF(SUMPRODUCT(--ISNUMBER(SEARCH('Dropdown Selections'!D$11:D$13,C46)))&gt;0,'Dropdown Selections'!A$5,IF(SUMPRODUCT(--ISNUMBER(SEARCH('Dropdown Selections'!C$15,C46)))&gt;0,'Dropdown Selections'!A$6,IF(SUMPRODUCT(--ISNUMBER(SEARCH('Dropdown Selections'!D$16:D$19,C46)))&gt;0,'Dropdown Selections'!A$7,IF(SUMPRODUCT(--ISNUMBER(SEARCH('Dropdown Selections'!C$21,C46)))&gt;0,'Dropdown Selections'!A$8,IF(SUMPRODUCT(--ISNUMBER(SEARCH('Dropdown Selections'!D$22:D$25,C46)))&gt;0,'Dropdown Selections'!A$9,IF(C46="331900 - Federal Grant - Other","OTHER",IF(C46="Total","TOTAL OF ALL CATEGORIES",""))))))))))</f>
        <v>PUBLIC SAFETY</v>
      </c>
      <c r="H46" s="14"/>
      <c r="I46" s="42">
        <v>207174</v>
      </c>
      <c r="J46" s="14"/>
      <c r="K46" s="14"/>
      <c r="L46" s="14"/>
      <c r="M46" s="14"/>
      <c r="N46" s="14"/>
      <c r="O46" s="14"/>
      <c r="P46" s="14"/>
      <c r="Q46" s="80"/>
      <c r="R46" s="79"/>
      <c r="S46" s="81">
        <v>207174</v>
      </c>
      <c r="T46" s="79"/>
    </row>
    <row r="47" spans="2:20" x14ac:dyDescent="0.2">
      <c r="B47" s="15"/>
      <c r="C47" s="77" t="s">
        <v>64</v>
      </c>
      <c r="D47" s="78"/>
      <c r="E47" s="78"/>
      <c r="F47" s="79"/>
      <c r="G47" s="8" t="str">
        <f>IF(SUMPRODUCT(--ISNUMBER(SEARCH('Dropdown Selections'!C$2,C47)))&gt;0,'Dropdown Selections'!A$2,IF(SUMPRODUCT(--ISNUMBER(SEARCH('Dropdown Selections'!C$3,C47)))&gt;0,'Dropdown Selections'!A$3,IF(SUMPRODUCT(--ISNUMBER(SEARCH('Dropdown Selections'!D$4:D$9,C47)))&gt;0,'Dropdown Selections'!A$4,IF(SUMPRODUCT(--ISNUMBER(SEARCH('Dropdown Selections'!D$11:D$13,C47)))&gt;0,'Dropdown Selections'!A$5,IF(SUMPRODUCT(--ISNUMBER(SEARCH('Dropdown Selections'!C$15,C47)))&gt;0,'Dropdown Selections'!A$6,IF(SUMPRODUCT(--ISNUMBER(SEARCH('Dropdown Selections'!D$16:D$19,C47)))&gt;0,'Dropdown Selections'!A$7,IF(SUMPRODUCT(--ISNUMBER(SEARCH('Dropdown Selections'!C$21,C47)))&gt;0,'Dropdown Selections'!A$8,IF(SUMPRODUCT(--ISNUMBER(SEARCH('Dropdown Selections'!D$22:D$25,C47)))&gt;0,'Dropdown Selections'!A$9,IF(C47="331900 - Federal Grant - Other","OTHER",IF(C47="Total","TOTAL OF ALL CATEGORIES",""))))))))))</f>
        <v>PHYSICAL ENVIRONMENT</v>
      </c>
      <c r="H47" s="14"/>
      <c r="I47" s="42">
        <v>74564</v>
      </c>
      <c r="J47" s="14"/>
      <c r="K47" s="14"/>
      <c r="L47" s="14"/>
      <c r="M47" s="42">
        <v>1000</v>
      </c>
      <c r="N47" s="14"/>
      <c r="O47" s="14"/>
      <c r="P47" s="14"/>
      <c r="Q47" s="80"/>
      <c r="R47" s="79"/>
      <c r="S47" s="81">
        <v>75564</v>
      </c>
      <c r="T47" s="79"/>
    </row>
    <row r="48" spans="2:20" x14ac:dyDescent="0.2">
      <c r="B48" s="15"/>
      <c r="C48" s="77" t="s">
        <v>15</v>
      </c>
      <c r="D48" s="78"/>
      <c r="E48" s="78"/>
      <c r="F48" s="79"/>
      <c r="G48" s="8" t="str">
        <f>IF(SUMPRODUCT(--ISNUMBER(SEARCH('Dropdown Selections'!C$2,C48)))&gt;0,'Dropdown Selections'!A$2,IF(SUMPRODUCT(--ISNUMBER(SEARCH('Dropdown Selections'!C$3,C48)))&gt;0,'Dropdown Selections'!A$3,IF(SUMPRODUCT(--ISNUMBER(SEARCH('Dropdown Selections'!D$4:D$9,C48)))&gt;0,'Dropdown Selections'!A$4,IF(SUMPRODUCT(--ISNUMBER(SEARCH('Dropdown Selections'!D$11:D$13,C48)))&gt;0,'Dropdown Selections'!A$5,IF(SUMPRODUCT(--ISNUMBER(SEARCH('Dropdown Selections'!C$15,C48)))&gt;0,'Dropdown Selections'!A$6,IF(SUMPRODUCT(--ISNUMBER(SEARCH('Dropdown Selections'!D$16:D$19,C48)))&gt;0,'Dropdown Selections'!A$7,IF(SUMPRODUCT(--ISNUMBER(SEARCH('Dropdown Selections'!C$21,C48)))&gt;0,'Dropdown Selections'!A$8,IF(SUMPRODUCT(--ISNUMBER(SEARCH('Dropdown Selections'!D$22:D$25,C48)))&gt;0,'Dropdown Selections'!A$9,IF(C48="331900 - Federal Grant - Other","OTHER",IF(C48="Total","TOTAL OF ALL CATEGORIES",""))))))))))</f>
        <v>PHYSICAL ENVIRONMENT</v>
      </c>
      <c r="H48" s="14"/>
      <c r="I48" s="42">
        <v>41872</v>
      </c>
      <c r="J48" s="14"/>
      <c r="K48" s="42">
        <v>5350</v>
      </c>
      <c r="L48" s="14"/>
      <c r="M48" s="14"/>
      <c r="N48" s="14"/>
      <c r="O48" s="14"/>
      <c r="P48" s="14"/>
      <c r="Q48" s="80"/>
      <c r="R48" s="79"/>
      <c r="S48" s="81">
        <v>47222</v>
      </c>
      <c r="T48" s="79"/>
    </row>
    <row r="49" spans="2:20" x14ac:dyDescent="0.2">
      <c r="B49" s="15"/>
      <c r="C49" s="77" t="s">
        <v>24</v>
      </c>
      <c r="D49" s="78"/>
      <c r="E49" s="78"/>
      <c r="F49" s="79"/>
      <c r="G49" s="8" t="str">
        <f>IF(SUMPRODUCT(--ISNUMBER(SEARCH('Dropdown Selections'!C$2,C49)))&gt;0,'Dropdown Selections'!A$2,IF(SUMPRODUCT(--ISNUMBER(SEARCH('Dropdown Selections'!C$3,C49)))&gt;0,'Dropdown Selections'!A$3,IF(SUMPRODUCT(--ISNUMBER(SEARCH('Dropdown Selections'!D$4:D$9,C49)))&gt;0,'Dropdown Selections'!A$4,IF(SUMPRODUCT(--ISNUMBER(SEARCH('Dropdown Selections'!D$11:D$13,C49)))&gt;0,'Dropdown Selections'!A$5,IF(SUMPRODUCT(--ISNUMBER(SEARCH('Dropdown Selections'!C$15,C49)))&gt;0,'Dropdown Selections'!A$6,IF(SUMPRODUCT(--ISNUMBER(SEARCH('Dropdown Selections'!D$16:D$19,C49)))&gt;0,'Dropdown Selections'!A$7,IF(SUMPRODUCT(--ISNUMBER(SEARCH('Dropdown Selections'!C$21,C49)))&gt;0,'Dropdown Selections'!A$8,IF(SUMPRODUCT(--ISNUMBER(SEARCH('Dropdown Selections'!D$22:D$25,C49)))&gt;0,'Dropdown Selections'!A$9,IF(C49="331900 - Federal Grant - Other","OTHER",IF(C49="Total","TOTAL OF ALL CATEGORIES",""))))))))))</f>
        <v>HEALTH &amp; HUMAN SERVICES</v>
      </c>
      <c r="H49" s="42">
        <v>1544</v>
      </c>
      <c r="I49" s="42">
        <v>43493</v>
      </c>
      <c r="J49" s="14"/>
      <c r="K49" s="14"/>
      <c r="L49" s="14"/>
      <c r="M49" s="14"/>
      <c r="N49" s="14"/>
      <c r="O49" s="14"/>
      <c r="P49" s="14"/>
      <c r="Q49" s="80"/>
      <c r="R49" s="79"/>
      <c r="S49" s="81">
        <v>45037</v>
      </c>
      <c r="T49" s="79"/>
    </row>
    <row r="50" spans="2:20" x14ac:dyDescent="0.2">
      <c r="B50" s="13"/>
      <c r="C50" s="70" t="s">
        <v>12</v>
      </c>
      <c r="D50" s="71"/>
      <c r="E50" s="84" t="s">
        <v>12</v>
      </c>
      <c r="F50" s="79"/>
      <c r="G50" s="8" t="str">
        <f>IF(SUMPRODUCT(--ISNUMBER(SEARCH('Dropdown Selections'!C$2,C50)))&gt;0,'Dropdown Selections'!A$2,IF(SUMPRODUCT(--ISNUMBER(SEARCH('Dropdown Selections'!C$3,C50)))&gt;0,'Dropdown Selections'!A$3,IF(SUMPRODUCT(--ISNUMBER(SEARCH('Dropdown Selections'!D$4:D$9,C50)))&gt;0,'Dropdown Selections'!A$4,IF(SUMPRODUCT(--ISNUMBER(SEARCH('Dropdown Selections'!D$11:D$13,C50)))&gt;0,'Dropdown Selections'!A$5,IF(SUMPRODUCT(--ISNUMBER(SEARCH('Dropdown Selections'!C$15,C50)))&gt;0,'Dropdown Selections'!A$6,IF(SUMPRODUCT(--ISNUMBER(SEARCH('Dropdown Selections'!D$16:D$19,C50)))&gt;0,'Dropdown Selections'!A$7,IF(SUMPRODUCT(--ISNUMBER(SEARCH('Dropdown Selections'!C$21,C50)))&gt;0,'Dropdown Selections'!A$8,IF(SUMPRODUCT(--ISNUMBER(SEARCH('Dropdown Selections'!D$22:D$25,C50)))&gt;0,'Dropdown Selections'!A$9,IF(C50="331900 - Federal Grant - Other","OTHER",IF(C50="Total","TOTAL OF ALL CATEGORIES",""))))))))))</f>
        <v>TOTAL OF ALL CATEGORIES</v>
      </c>
      <c r="H50" s="43">
        <v>1544</v>
      </c>
      <c r="I50" s="43">
        <v>371700</v>
      </c>
      <c r="J50" s="12"/>
      <c r="K50" s="43">
        <v>5350</v>
      </c>
      <c r="L50" s="12"/>
      <c r="M50" s="43">
        <v>1000</v>
      </c>
      <c r="N50" s="12"/>
      <c r="O50" s="12"/>
      <c r="P50" s="12"/>
      <c r="Q50" s="85"/>
      <c r="R50" s="79"/>
      <c r="S50" s="86">
        <v>379594</v>
      </c>
      <c r="T50" s="79"/>
    </row>
    <row r="51" spans="2:20" ht="18" customHeight="1" x14ac:dyDescent="0.2">
      <c r="F51" s="82"/>
      <c r="G51" s="82"/>
      <c r="H51" s="83"/>
      <c r="I51" s="83"/>
      <c r="J51" s="83"/>
      <c r="K51" s="83"/>
      <c r="L51" s="83"/>
      <c r="M51" s="83"/>
      <c r="N51" s="83"/>
      <c r="O51" s="83"/>
      <c r="P51" s="83"/>
      <c r="Q51" s="83"/>
    </row>
  </sheetData>
  <mergeCells count="149">
    <mergeCell ref="D2:S2"/>
    <mergeCell ref="B4:D4"/>
    <mergeCell ref="E4:F4"/>
    <mergeCell ref="Q4:R4"/>
    <mergeCell ref="S4:T4"/>
    <mergeCell ref="B5:J5"/>
    <mergeCell ref="Q5:R5"/>
    <mergeCell ref="S5:T5"/>
    <mergeCell ref="B6:F6"/>
    <mergeCell ref="Q6:R6"/>
    <mergeCell ref="S6:T6"/>
    <mergeCell ref="C7:F7"/>
    <mergeCell ref="Q7:R7"/>
    <mergeCell ref="S7:T7"/>
    <mergeCell ref="C8:F8"/>
    <mergeCell ref="Q8:R8"/>
    <mergeCell ref="S8:T8"/>
    <mergeCell ref="C9:F9"/>
    <mergeCell ref="Q9:R9"/>
    <mergeCell ref="S9:T9"/>
    <mergeCell ref="C10:F10"/>
    <mergeCell ref="Q10:R10"/>
    <mergeCell ref="S10:T10"/>
    <mergeCell ref="C11:F11"/>
    <mergeCell ref="Q11:R11"/>
    <mergeCell ref="S11:T11"/>
    <mergeCell ref="C12:D12"/>
    <mergeCell ref="E12:F12"/>
    <mergeCell ref="Q12:R12"/>
    <mergeCell ref="S12:T12"/>
    <mergeCell ref="B13:J13"/>
    <mergeCell ref="Q13:R13"/>
    <mergeCell ref="S13:T13"/>
    <mergeCell ref="B14:F14"/>
    <mergeCell ref="Q14:R14"/>
    <mergeCell ref="S14:T14"/>
    <mergeCell ref="C15:F15"/>
    <mergeCell ref="Q15:R15"/>
    <mergeCell ref="S15:T15"/>
    <mergeCell ref="C16:F16"/>
    <mergeCell ref="Q16:R16"/>
    <mergeCell ref="S16:T16"/>
    <mergeCell ref="C17:F17"/>
    <mergeCell ref="Q17:R17"/>
    <mergeCell ref="S17:T17"/>
    <mergeCell ref="C18:F18"/>
    <mergeCell ref="Q18:R18"/>
    <mergeCell ref="S18:T18"/>
    <mergeCell ref="C19:F19"/>
    <mergeCell ref="Q19:R19"/>
    <mergeCell ref="S19:T19"/>
    <mergeCell ref="C20:F20"/>
    <mergeCell ref="Q20:R20"/>
    <mergeCell ref="S20:T20"/>
    <mergeCell ref="C21:F21"/>
    <mergeCell ref="Q21:R21"/>
    <mergeCell ref="S21:T21"/>
    <mergeCell ref="C22:F22"/>
    <mergeCell ref="Q22:R22"/>
    <mergeCell ref="S22:T22"/>
    <mergeCell ref="C23:F23"/>
    <mergeCell ref="Q23:R23"/>
    <mergeCell ref="S23:T23"/>
    <mergeCell ref="C24:D24"/>
    <mergeCell ref="E24:F24"/>
    <mergeCell ref="Q24:R24"/>
    <mergeCell ref="S24:T24"/>
    <mergeCell ref="B25:J25"/>
    <mergeCell ref="Q25:R25"/>
    <mergeCell ref="S25:T25"/>
    <mergeCell ref="B26:F26"/>
    <mergeCell ref="Q26:R26"/>
    <mergeCell ref="S26:T26"/>
    <mergeCell ref="C27:F27"/>
    <mergeCell ref="Q27:R27"/>
    <mergeCell ref="S27:T27"/>
    <mergeCell ref="C28:F28"/>
    <mergeCell ref="Q28:R28"/>
    <mergeCell ref="S28:T28"/>
    <mergeCell ref="C29:F29"/>
    <mergeCell ref="Q29:R29"/>
    <mergeCell ref="S29:T29"/>
    <mergeCell ref="C30:F30"/>
    <mergeCell ref="Q30:R30"/>
    <mergeCell ref="S30:T30"/>
    <mergeCell ref="C31:D31"/>
    <mergeCell ref="E31:F31"/>
    <mergeCell ref="Q31:R31"/>
    <mergeCell ref="S31:T31"/>
    <mergeCell ref="B32:J32"/>
    <mergeCell ref="Q32:R32"/>
    <mergeCell ref="S32:T32"/>
    <mergeCell ref="B33:F33"/>
    <mergeCell ref="Q33:R33"/>
    <mergeCell ref="S33:T33"/>
    <mergeCell ref="C34:F34"/>
    <mergeCell ref="Q34:R34"/>
    <mergeCell ref="S34:T34"/>
    <mergeCell ref="C35:F35"/>
    <mergeCell ref="Q35:R35"/>
    <mergeCell ref="S35:T35"/>
    <mergeCell ref="C36:F36"/>
    <mergeCell ref="Q36:R36"/>
    <mergeCell ref="S36:T36"/>
    <mergeCell ref="C37:F37"/>
    <mergeCell ref="Q37:R37"/>
    <mergeCell ref="S37:T37"/>
    <mergeCell ref="C38:F38"/>
    <mergeCell ref="Q38:R38"/>
    <mergeCell ref="S38:T38"/>
    <mergeCell ref="C39:F39"/>
    <mergeCell ref="Q39:R39"/>
    <mergeCell ref="S39:T39"/>
    <mergeCell ref="C40:F40"/>
    <mergeCell ref="Q40:R40"/>
    <mergeCell ref="S40:T40"/>
    <mergeCell ref="C41:F41"/>
    <mergeCell ref="Q41:R41"/>
    <mergeCell ref="S41:T41"/>
    <mergeCell ref="C42:D42"/>
    <mergeCell ref="E42:F42"/>
    <mergeCell ref="Q42:R42"/>
    <mergeCell ref="S42:T42"/>
    <mergeCell ref="B43:J43"/>
    <mergeCell ref="Q43:R43"/>
    <mergeCell ref="S43:T43"/>
    <mergeCell ref="B44:F44"/>
    <mergeCell ref="Q44:R44"/>
    <mergeCell ref="S44:T44"/>
    <mergeCell ref="C45:F45"/>
    <mergeCell ref="Q45:R45"/>
    <mergeCell ref="S45:T45"/>
    <mergeCell ref="F51:Q51"/>
    <mergeCell ref="C48:F48"/>
    <mergeCell ref="Q48:R48"/>
    <mergeCell ref="S48:T48"/>
    <mergeCell ref="C49:F49"/>
    <mergeCell ref="Q49:R49"/>
    <mergeCell ref="S49:T49"/>
    <mergeCell ref="C46:F46"/>
    <mergeCell ref="Q46:R46"/>
    <mergeCell ref="S46:T46"/>
    <mergeCell ref="C47:F47"/>
    <mergeCell ref="Q47:R47"/>
    <mergeCell ref="S47:T47"/>
    <mergeCell ref="C50:D50"/>
    <mergeCell ref="E50:F50"/>
    <mergeCell ref="Q50:R50"/>
    <mergeCell ref="S50:T50"/>
  </mergeCells>
  <pageMargins left="1E-3" right="1E-3" top="0.25" bottom="0.67582992125984265" header="0.25" footer="0.25"/>
  <pageSetup orientation="landscape" horizontalDpi="0" verticalDpi="0"/>
  <headerFooter alignWithMargins="0">
    <oddFooter xml:space="preserve">&amp;L&amp;"Arial"&amp;7 Monday, February 12, 2018 &amp;C&amp;R&amp;"Arial"&amp;7Page &amp;P of &amp;N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showGridLines="0" workbookViewId="0">
      <selection activeCell="K30" sqref="K30"/>
    </sheetView>
  </sheetViews>
  <sheetFormatPr defaultRowHeight="12.75" x14ac:dyDescent="0.2"/>
  <cols>
    <col min="1" max="1" width="1" style="10" customWidth="1"/>
    <col min="2" max="2" width="3" style="10" customWidth="1"/>
    <col min="3" max="3" width="1" style="10" customWidth="1"/>
    <col min="4" max="4" width="10.5703125" style="10" customWidth="1"/>
    <col min="5" max="5" width="1.28515625" style="10" customWidth="1"/>
    <col min="6" max="6" width="24.28515625" style="10" customWidth="1"/>
    <col min="7" max="7" width="27.85546875" style="11" bestFit="1" customWidth="1"/>
    <col min="8" max="16" width="9.5703125" style="10" customWidth="1"/>
    <col min="17" max="17" width="3.7109375" style="10" customWidth="1"/>
    <col min="18" max="18" width="5.7109375" style="10" customWidth="1"/>
    <col min="19" max="19" width="7.42578125" style="10" customWidth="1"/>
    <col min="20" max="20" width="2" style="10" customWidth="1"/>
    <col min="21" max="16384" width="9.140625" style="10"/>
  </cols>
  <sheetData>
    <row r="1" spans="2:20" ht="5.45" customHeight="1" x14ac:dyDescent="0.2"/>
    <row r="2" spans="2:20" ht="18" customHeight="1" x14ac:dyDescent="0.2">
      <c r="D2" s="92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20" ht="3.6" customHeight="1" x14ac:dyDescent="0.2"/>
    <row r="4" spans="2:20" x14ac:dyDescent="0.2">
      <c r="B4" s="93">
        <v>2016</v>
      </c>
      <c r="C4" s="83"/>
      <c r="D4" s="83"/>
      <c r="E4" s="94"/>
      <c r="F4" s="83"/>
      <c r="H4" s="18"/>
      <c r="I4" s="18"/>
      <c r="J4" s="18"/>
      <c r="K4" s="18"/>
      <c r="L4" s="18"/>
      <c r="M4" s="18"/>
      <c r="N4" s="18"/>
      <c r="O4" s="18"/>
      <c r="P4" s="18"/>
      <c r="Q4" s="94"/>
      <c r="R4" s="83"/>
      <c r="S4" s="94"/>
      <c r="T4" s="83"/>
    </row>
    <row r="5" spans="2:20" x14ac:dyDescent="0.2">
      <c r="B5" s="89" t="s">
        <v>94</v>
      </c>
      <c r="C5" s="78"/>
      <c r="D5" s="78"/>
      <c r="E5" s="78"/>
      <c r="F5" s="78"/>
      <c r="G5" s="78"/>
      <c r="H5" s="78"/>
      <c r="I5" s="78"/>
      <c r="J5" s="79"/>
      <c r="K5" s="17"/>
      <c r="L5" s="17"/>
      <c r="M5" s="17"/>
      <c r="N5" s="17"/>
      <c r="O5" s="17"/>
      <c r="P5" s="17"/>
      <c r="Q5" s="90"/>
      <c r="R5" s="79"/>
      <c r="S5" s="90"/>
      <c r="T5" s="79"/>
    </row>
    <row r="6" spans="2:20" ht="18" x14ac:dyDescent="0.2">
      <c r="B6" s="87" t="s">
        <v>2</v>
      </c>
      <c r="C6" s="83"/>
      <c r="D6" s="83"/>
      <c r="E6" s="83"/>
      <c r="F6" s="83"/>
      <c r="H6" s="16" t="s">
        <v>3</v>
      </c>
      <c r="I6" s="9" t="s">
        <v>194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 t="s">
        <v>10</v>
      </c>
      <c r="Q6" s="88" t="s">
        <v>11</v>
      </c>
      <c r="R6" s="79"/>
      <c r="S6" s="88" t="s">
        <v>198</v>
      </c>
      <c r="T6" s="79"/>
    </row>
    <row r="7" spans="2:20" x14ac:dyDescent="0.2">
      <c r="B7" s="15"/>
      <c r="C7" s="77" t="s">
        <v>13</v>
      </c>
      <c r="D7" s="78"/>
      <c r="E7" s="78"/>
      <c r="F7" s="79"/>
      <c r="G7" s="8" t="str">
        <f>IF(SUMPRODUCT(--ISNUMBER(SEARCH('Dropdown Selections'!C$2,C7)))&gt;0,'Dropdown Selections'!A$2,IF(SUMPRODUCT(--ISNUMBER(SEARCH('Dropdown Selections'!C$3,C7)))&gt;0,'Dropdown Selections'!A$3,IF(SUMPRODUCT(--ISNUMBER(SEARCH('Dropdown Selections'!D$4:D$9,C7)))&gt;0,'Dropdown Selections'!A$4,IF(SUMPRODUCT(--ISNUMBER(SEARCH('Dropdown Selections'!D$11:D$13,C7)))&gt;0,'Dropdown Selections'!A$5,IF(SUMPRODUCT(--ISNUMBER(SEARCH('Dropdown Selections'!C$15,C7)))&gt;0,'Dropdown Selections'!A$6,IF(SUMPRODUCT(--ISNUMBER(SEARCH('Dropdown Selections'!D$16:D$19,C7)))&gt;0,'Dropdown Selections'!A$7,IF(SUMPRODUCT(--ISNUMBER(SEARCH('Dropdown Selections'!C$21,C7)))&gt;0,'Dropdown Selections'!A$8,IF(SUMPRODUCT(--ISNUMBER(SEARCH('Dropdown Selections'!D$22:D$25,C7)))&gt;0,'Dropdown Selections'!A$9,IF(C7="331900 - Federal Grant - Other","OTHER",IF(C7="Total","TOTAL OF ALL CATEGORIES",""))))))))))</f>
        <v>GENERAL GOVERNMENT</v>
      </c>
      <c r="H7" s="42">
        <v>7003</v>
      </c>
      <c r="I7" s="14"/>
      <c r="J7" s="14"/>
      <c r="K7" s="14"/>
      <c r="L7" s="14"/>
      <c r="M7" s="14"/>
      <c r="N7" s="14"/>
      <c r="O7" s="14"/>
      <c r="P7" s="14"/>
      <c r="Q7" s="80"/>
      <c r="R7" s="79"/>
      <c r="S7" s="81">
        <v>7003</v>
      </c>
      <c r="T7" s="79"/>
    </row>
    <row r="8" spans="2:20" x14ac:dyDescent="0.2">
      <c r="B8" s="15"/>
      <c r="C8" s="77" t="s">
        <v>14</v>
      </c>
      <c r="D8" s="78"/>
      <c r="E8" s="78"/>
      <c r="F8" s="79"/>
      <c r="G8" s="8" t="str">
        <f>IF(SUMPRODUCT(--ISNUMBER(SEARCH('Dropdown Selections'!C$2,C8)))&gt;0,'Dropdown Selections'!A$2,IF(SUMPRODUCT(--ISNUMBER(SEARCH('Dropdown Selections'!C$3,C8)))&gt;0,'Dropdown Selections'!A$3,IF(SUMPRODUCT(--ISNUMBER(SEARCH('Dropdown Selections'!D$4:D$9,C8)))&gt;0,'Dropdown Selections'!A$4,IF(SUMPRODUCT(--ISNUMBER(SEARCH('Dropdown Selections'!D$11:D$13,C8)))&gt;0,'Dropdown Selections'!A$5,IF(SUMPRODUCT(--ISNUMBER(SEARCH('Dropdown Selections'!C$15,C8)))&gt;0,'Dropdown Selections'!A$6,IF(SUMPRODUCT(--ISNUMBER(SEARCH('Dropdown Selections'!D$16:D$19,C8)))&gt;0,'Dropdown Selections'!A$7,IF(SUMPRODUCT(--ISNUMBER(SEARCH('Dropdown Selections'!C$21,C8)))&gt;0,'Dropdown Selections'!A$8,IF(SUMPRODUCT(--ISNUMBER(SEARCH('Dropdown Selections'!D$22:D$25,C8)))&gt;0,'Dropdown Selections'!A$9,IF(C8="331900 - Federal Grant - Other","OTHER",IF(C8="Total","TOTAL OF ALL CATEGORIES",""))))))))))</f>
        <v>PUBLIC SAFETY</v>
      </c>
      <c r="H8" s="42">
        <v>116919</v>
      </c>
      <c r="I8" s="42">
        <v>28637</v>
      </c>
      <c r="J8" s="14"/>
      <c r="K8" s="14"/>
      <c r="L8" s="14"/>
      <c r="M8" s="14"/>
      <c r="N8" s="14"/>
      <c r="O8" s="14"/>
      <c r="P8" s="14"/>
      <c r="Q8" s="80"/>
      <c r="R8" s="79"/>
      <c r="S8" s="81">
        <v>145556</v>
      </c>
      <c r="T8" s="79"/>
    </row>
    <row r="9" spans="2:20" x14ac:dyDescent="0.2">
      <c r="B9" s="15"/>
      <c r="C9" s="77" t="s">
        <v>16</v>
      </c>
      <c r="D9" s="78"/>
      <c r="E9" s="78"/>
      <c r="F9" s="79"/>
      <c r="G9" s="8" t="str">
        <f>IF(SUMPRODUCT(--ISNUMBER(SEARCH('Dropdown Selections'!C$2,C9)))&gt;0,'Dropdown Selections'!A$2,IF(SUMPRODUCT(--ISNUMBER(SEARCH('Dropdown Selections'!C$3,C9)))&gt;0,'Dropdown Selections'!A$3,IF(SUMPRODUCT(--ISNUMBER(SEARCH('Dropdown Selections'!D$4:D$9,C9)))&gt;0,'Dropdown Selections'!A$4,IF(SUMPRODUCT(--ISNUMBER(SEARCH('Dropdown Selections'!D$11:D$13,C9)))&gt;0,'Dropdown Selections'!A$5,IF(SUMPRODUCT(--ISNUMBER(SEARCH('Dropdown Selections'!C$15,C9)))&gt;0,'Dropdown Selections'!A$6,IF(SUMPRODUCT(--ISNUMBER(SEARCH('Dropdown Selections'!D$16:D$19,C9)))&gt;0,'Dropdown Selections'!A$7,IF(SUMPRODUCT(--ISNUMBER(SEARCH('Dropdown Selections'!C$21,C9)))&gt;0,'Dropdown Selections'!A$8,IF(SUMPRODUCT(--ISNUMBER(SEARCH('Dropdown Selections'!D$22:D$25,C9)))&gt;0,'Dropdown Selections'!A$9,IF(C9="331900 - Federal Grant - Other","OTHER",IF(C9="Total","TOTAL OF ALL CATEGORIES",""))))))))))</f>
        <v>TRANSPORTATION</v>
      </c>
      <c r="H9" s="14"/>
      <c r="I9" s="42">
        <v>453235</v>
      </c>
      <c r="J9" s="14"/>
      <c r="K9" s="14"/>
      <c r="L9" s="14"/>
      <c r="M9" s="14"/>
      <c r="N9" s="14"/>
      <c r="O9" s="14"/>
      <c r="P9" s="14"/>
      <c r="Q9" s="80"/>
      <c r="R9" s="79"/>
      <c r="S9" s="81">
        <v>453235</v>
      </c>
      <c r="T9" s="79"/>
    </row>
    <row r="10" spans="2:20" x14ac:dyDescent="0.2">
      <c r="B10" s="15"/>
      <c r="C10" s="77" t="s">
        <v>17</v>
      </c>
      <c r="D10" s="78"/>
      <c r="E10" s="78"/>
      <c r="F10" s="79"/>
      <c r="G10" s="8" t="str">
        <f>IF(SUMPRODUCT(--ISNUMBER(SEARCH('Dropdown Selections'!C$2,C10)))&gt;0,'Dropdown Selections'!A$2,IF(SUMPRODUCT(--ISNUMBER(SEARCH('Dropdown Selections'!C$3,C10)))&gt;0,'Dropdown Selections'!A$3,IF(SUMPRODUCT(--ISNUMBER(SEARCH('Dropdown Selections'!D$4:D$9,C10)))&gt;0,'Dropdown Selections'!A$4,IF(SUMPRODUCT(--ISNUMBER(SEARCH('Dropdown Selections'!D$11:D$13,C10)))&gt;0,'Dropdown Selections'!A$5,IF(SUMPRODUCT(--ISNUMBER(SEARCH('Dropdown Selections'!C$15,C10)))&gt;0,'Dropdown Selections'!A$6,IF(SUMPRODUCT(--ISNUMBER(SEARCH('Dropdown Selections'!D$16:D$19,C10)))&gt;0,'Dropdown Selections'!A$7,IF(SUMPRODUCT(--ISNUMBER(SEARCH('Dropdown Selections'!C$21,C10)))&gt;0,'Dropdown Selections'!A$8,IF(SUMPRODUCT(--ISNUMBER(SEARCH('Dropdown Selections'!D$22:D$25,C10)))&gt;0,'Dropdown Selections'!A$9,IF(C10="331900 - Federal Grant - Other","OTHER",IF(C10="Total","TOTAL OF ALL CATEGORIES",""))))))))))</f>
        <v>ECONOMIC ENVIRONMENT</v>
      </c>
      <c r="H10" s="14"/>
      <c r="I10" s="42">
        <v>1979785</v>
      </c>
      <c r="J10" s="14"/>
      <c r="K10" s="14"/>
      <c r="L10" s="14"/>
      <c r="M10" s="14"/>
      <c r="N10" s="14"/>
      <c r="O10" s="14"/>
      <c r="P10" s="14"/>
      <c r="Q10" s="80"/>
      <c r="R10" s="79"/>
      <c r="S10" s="81">
        <v>1979785</v>
      </c>
      <c r="T10" s="79"/>
    </row>
    <row r="11" spans="2:20" x14ac:dyDescent="0.2">
      <c r="B11" s="15"/>
      <c r="C11" s="77" t="s">
        <v>24</v>
      </c>
      <c r="D11" s="78"/>
      <c r="E11" s="78"/>
      <c r="F11" s="79"/>
      <c r="G11" s="8" t="str">
        <f>IF(SUMPRODUCT(--ISNUMBER(SEARCH('Dropdown Selections'!C$2,C11)))&gt;0,'Dropdown Selections'!A$2,IF(SUMPRODUCT(--ISNUMBER(SEARCH('Dropdown Selections'!C$3,C11)))&gt;0,'Dropdown Selections'!A$3,IF(SUMPRODUCT(--ISNUMBER(SEARCH('Dropdown Selections'!D$4:D$9,C11)))&gt;0,'Dropdown Selections'!A$4,IF(SUMPRODUCT(--ISNUMBER(SEARCH('Dropdown Selections'!D$11:D$13,C11)))&gt;0,'Dropdown Selections'!A$5,IF(SUMPRODUCT(--ISNUMBER(SEARCH('Dropdown Selections'!C$15,C11)))&gt;0,'Dropdown Selections'!A$6,IF(SUMPRODUCT(--ISNUMBER(SEARCH('Dropdown Selections'!D$16:D$19,C11)))&gt;0,'Dropdown Selections'!A$7,IF(SUMPRODUCT(--ISNUMBER(SEARCH('Dropdown Selections'!C$21,C11)))&gt;0,'Dropdown Selections'!A$8,IF(SUMPRODUCT(--ISNUMBER(SEARCH('Dropdown Selections'!D$22:D$25,C11)))&gt;0,'Dropdown Selections'!A$9,IF(C11="331900 - Federal Grant - Other","OTHER",IF(C11="Total","TOTAL OF ALL CATEGORIES",""))))))))))</f>
        <v>HEALTH &amp; HUMAN SERVICES</v>
      </c>
      <c r="H11" s="14"/>
      <c r="I11" s="42">
        <v>268259</v>
      </c>
      <c r="J11" s="14"/>
      <c r="K11" s="14"/>
      <c r="L11" s="14"/>
      <c r="M11" s="14"/>
      <c r="N11" s="14"/>
      <c r="O11" s="14"/>
      <c r="P11" s="14"/>
      <c r="Q11" s="80"/>
      <c r="R11" s="79"/>
      <c r="S11" s="81">
        <v>268259</v>
      </c>
      <c r="T11" s="79"/>
    </row>
    <row r="12" spans="2:20" x14ac:dyDescent="0.2">
      <c r="B12" s="15"/>
      <c r="C12" s="77" t="s">
        <v>18</v>
      </c>
      <c r="D12" s="78"/>
      <c r="E12" s="78"/>
      <c r="F12" s="79"/>
      <c r="G12" s="8" t="str">
        <f>IF(SUMPRODUCT(--ISNUMBER(SEARCH('Dropdown Selections'!C$2,C12)))&gt;0,'Dropdown Selections'!A$2,IF(SUMPRODUCT(--ISNUMBER(SEARCH('Dropdown Selections'!C$3,C12)))&gt;0,'Dropdown Selections'!A$3,IF(SUMPRODUCT(--ISNUMBER(SEARCH('Dropdown Selections'!D$4:D$9,C12)))&gt;0,'Dropdown Selections'!A$4,IF(SUMPRODUCT(--ISNUMBER(SEARCH('Dropdown Selections'!D$11:D$13,C12)))&gt;0,'Dropdown Selections'!A$5,IF(SUMPRODUCT(--ISNUMBER(SEARCH('Dropdown Selections'!C$15,C12)))&gt;0,'Dropdown Selections'!A$6,IF(SUMPRODUCT(--ISNUMBER(SEARCH('Dropdown Selections'!D$16:D$19,C12)))&gt;0,'Dropdown Selections'!A$7,IF(SUMPRODUCT(--ISNUMBER(SEARCH('Dropdown Selections'!C$21,C12)))&gt;0,'Dropdown Selections'!A$8,IF(SUMPRODUCT(--ISNUMBER(SEARCH('Dropdown Selections'!D$22:D$25,C12)))&gt;0,'Dropdown Selections'!A$9,IF(C12="331900 - Federal Grant - Other","OTHER",IF(C12="Total","TOTAL OF ALL CATEGORIES",""))))))))))</f>
        <v>HEALTH &amp; HUMAN SERVICES</v>
      </c>
      <c r="H12" s="42">
        <v>6598</v>
      </c>
      <c r="I12" s="14"/>
      <c r="J12" s="14"/>
      <c r="K12" s="14"/>
      <c r="L12" s="14"/>
      <c r="M12" s="14"/>
      <c r="N12" s="14"/>
      <c r="O12" s="14"/>
      <c r="P12" s="14"/>
      <c r="Q12" s="80"/>
      <c r="R12" s="79"/>
      <c r="S12" s="81">
        <v>6598</v>
      </c>
      <c r="T12" s="79"/>
    </row>
    <row r="13" spans="2:20" x14ac:dyDescent="0.2">
      <c r="B13" s="13"/>
      <c r="C13" s="70" t="s">
        <v>12</v>
      </c>
      <c r="D13" s="71"/>
      <c r="E13" s="84" t="s">
        <v>12</v>
      </c>
      <c r="F13" s="79"/>
      <c r="G13" s="8" t="str">
        <f>IF(SUMPRODUCT(--ISNUMBER(SEARCH('Dropdown Selections'!C$2,C13)))&gt;0,'Dropdown Selections'!A$2,IF(SUMPRODUCT(--ISNUMBER(SEARCH('Dropdown Selections'!C$3,C13)))&gt;0,'Dropdown Selections'!A$3,IF(SUMPRODUCT(--ISNUMBER(SEARCH('Dropdown Selections'!D$4:D$9,C13)))&gt;0,'Dropdown Selections'!A$4,IF(SUMPRODUCT(--ISNUMBER(SEARCH('Dropdown Selections'!D$11:D$13,C13)))&gt;0,'Dropdown Selections'!A$5,IF(SUMPRODUCT(--ISNUMBER(SEARCH('Dropdown Selections'!C$15,C13)))&gt;0,'Dropdown Selections'!A$6,IF(SUMPRODUCT(--ISNUMBER(SEARCH('Dropdown Selections'!D$16:D$19,C13)))&gt;0,'Dropdown Selections'!A$7,IF(SUMPRODUCT(--ISNUMBER(SEARCH('Dropdown Selections'!C$21,C13)))&gt;0,'Dropdown Selections'!A$8,IF(SUMPRODUCT(--ISNUMBER(SEARCH('Dropdown Selections'!D$22:D$25,C13)))&gt;0,'Dropdown Selections'!A$9,IF(C13="331900 - Federal Grant - Other","OTHER",IF(C13="Total","TOTAL OF ALL CATEGORIES",""))))))))))</f>
        <v>TOTAL OF ALL CATEGORIES</v>
      </c>
      <c r="H13" s="43">
        <v>130520</v>
      </c>
      <c r="I13" s="43">
        <v>2729916</v>
      </c>
      <c r="J13" s="12"/>
      <c r="K13" s="12"/>
      <c r="L13" s="12"/>
      <c r="M13" s="12"/>
      <c r="N13" s="12"/>
      <c r="O13" s="12"/>
      <c r="P13" s="12"/>
      <c r="Q13" s="85"/>
      <c r="R13" s="79"/>
      <c r="S13" s="86">
        <v>2860436</v>
      </c>
      <c r="T13" s="79"/>
    </row>
    <row r="14" spans="2:20" x14ac:dyDescent="0.2">
      <c r="B14" s="89" t="s">
        <v>93</v>
      </c>
      <c r="C14" s="78"/>
      <c r="D14" s="78"/>
      <c r="E14" s="78"/>
      <c r="F14" s="78"/>
      <c r="G14" s="78"/>
      <c r="H14" s="78"/>
      <c r="I14" s="78"/>
      <c r="J14" s="79"/>
      <c r="K14" s="17"/>
      <c r="L14" s="17"/>
      <c r="M14" s="17"/>
      <c r="N14" s="17"/>
      <c r="O14" s="17"/>
      <c r="P14" s="17"/>
      <c r="Q14" s="90"/>
      <c r="R14" s="79"/>
      <c r="S14" s="90"/>
      <c r="T14" s="79"/>
    </row>
    <row r="15" spans="2:20" ht="18" x14ac:dyDescent="0.2">
      <c r="B15" s="87" t="s">
        <v>2</v>
      </c>
      <c r="C15" s="83"/>
      <c r="D15" s="83"/>
      <c r="E15" s="83"/>
      <c r="F15" s="83"/>
      <c r="H15" s="16" t="s">
        <v>3</v>
      </c>
      <c r="I15" s="9" t="s">
        <v>194</v>
      </c>
      <c r="J15" s="16" t="s">
        <v>4</v>
      </c>
      <c r="K15" s="16" t="s">
        <v>5</v>
      </c>
      <c r="L15" s="16" t="s">
        <v>6</v>
      </c>
      <c r="M15" s="16" t="s">
        <v>7</v>
      </c>
      <c r="N15" s="16" t="s">
        <v>8</v>
      </c>
      <c r="O15" s="16" t="s">
        <v>9</v>
      </c>
      <c r="P15" s="16" t="s">
        <v>10</v>
      </c>
      <c r="Q15" s="88" t="s">
        <v>11</v>
      </c>
      <c r="R15" s="79"/>
      <c r="S15" s="88" t="s">
        <v>198</v>
      </c>
      <c r="T15" s="79"/>
    </row>
    <row r="16" spans="2:20" x14ac:dyDescent="0.2">
      <c r="B16" s="15"/>
      <c r="C16" s="77" t="s">
        <v>14</v>
      </c>
      <c r="D16" s="78"/>
      <c r="E16" s="78"/>
      <c r="F16" s="79"/>
      <c r="G16" s="8" t="str">
        <f>IF(SUMPRODUCT(--ISNUMBER(SEARCH('Dropdown Selections'!C$2,C16)))&gt;0,'Dropdown Selections'!A$2,IF(SUMPRODUCT(--ISNUMBER(SEARCH('Dropdown Selections'!C$3,C16)))&gt;0,'Dropdown Selections'!A$3,IF(SUMPRODUCT(--ISNUMBER(SEARCH('Dropdown Selections'!D$4:D$9,C16)))&gt;0,'Dropdown Selections'!A$4,IF(SUMPRODUCT(--ISNUMBER(SEARCH('Dropdown Selections'!D$11:D$13,C16)))&gt;0,'Dropdown Selections'!A$5,IF(SUMPRODUCT(--ISNUMBER(SEARCH('Dropdown Selections'!C$15,C16)))&gt;0,'Dropdown Selections'!A$6,IF(SUMPRODUCT(--ISNUMBER(SEARCH('Dropdown Selections'!D$16:D$19,C16)))&gt;0,'Dropdown Selections'!A$7,IF(SUMPRODUCT(--ISNUMBER(SEARCH('Dropdown Selections'!C$21,C16)))&gt;0,'Dropdown Selections'!A$8,IF(SUMPRODUCT(--ISNUMBER(SEARCH('Dropdown Selections'!D$22:D$25,C16)))&gt;0,'Dropdown Selections'!A$9,IF(C16="331900 - Federal Grant - Other","OTHER",IF(C16="Total","TOTAL OF ALL CATEGORIES",""))))))))))</f>
        <v>PUBLIC SAFETY</v>
      </c>
      <c r="H16" s="42">
        <v>78490</v>
      </c>
      <c r="I16" s="14"/>
      <c r="J16" s="14"/>
      <c r="K16" s="14"/>
      <c r="L16" s="14"/>
      <c r="M16" s="14"/>
      <c r="N16" s="14"/>
      <c r="O16" s="14"/>
      <c r="P16" s="14"/>
      <c r="Q16" s="80"/>
      <c r="R16" s="79"/>
      <c r="S16" s="81">
        <v>78490</v>
      </c>
      <c r="T16" s="79"/>
    </row>
    <row r="17" spans="2:20" x14ac:dyDescent="0.2">
      <c r="B17" s="15"/>
      <c r="C17" s="77" t="s">
        <v>17</v>
      </c>
      <c r="D17" s="78"/>
      <c r="E17" s="78"/>
      <c r="F17" s="79"/>
      <c r="G17" s="8" t="str">
        <f>IF(SUMPRODUCT(--ISNUMBER(SEARCH('Dropdown Selections'!C$2,C17)))&gt;0,'Dropdown Selections'!A$2,IF(SUMPRODUCT(--ISNUMBER(SEARCH('Dropdown Selections'!C$3,C17)))&gt;0,'Dropdown Selections'!A$3,IF(SUMPRODUCT(--ISNUMBER(SEARCH('Dropdown Selections'!D$4:D$9,C17)))&gt;0,'Dropdown Selections'!A$4,IF(SUMPRODUCT(--ISNUMBER(SEARCH('Dropdown Selections'!D$11:D$13,C17)))&gt;0,'Dropdown Selections'!A$5,IF(SUMPRODUCT(--ISNUMBER(SEARCH('Dropdown Selections'!C$15,C17)))&gt;0,'Dropdown Selections'!A$6,IF(SUMPRODUCT(--ISNUMBER(SEARCH('Dropdown Selections'!D$16:D$19,C17)))&gt;0,'Dropdown Selections'!A$7,IF(SUMPRODUCT(--ISNUMBER(SEARCH('Dropdown Selections'!C$21,C17)))&gt;0,'Dropdown Selections'!A$8,IF(SUMPRODUCT(--ISNUMBER(SEARCH('Dropdown Selections'!D$22:D$25,C17)))&gt;0,'Dropdown Selections'!A$9,IF(C17="331900 - Federal Grant - Other","OTHER",IF(C17="Total","TOTAL OF ALL CATEGORIES",""))))))))))</f>
        <v>ECONOMIC ENVIRONMENT</v>
      </c>
      <c r="H17" s="14"/>
      <c r="I17" s="42">
        <v>593499</v>
      </c>
      <c r="J17" s="14"/>
      <c r="K17" s="14"/>
      <c r="L17" s="14"/>
      <c r="M17" s="14"/>
      <c r="N17" s="14"/>
      <c r="O17" s="14"/>
      <c r="P17" s="14"/>
      <c r="Q17" s="80"/>
      <c r="R17" s="79"/>
      <c r="S17" s="81">
        <v>593499</v>
      </c>
      <c r="T17" s="79"/>
    </row>
    <row r="18" spans="2:20" x14ac:dyDescent="0.2">
      <c r="B18" s="15"/>
      <c r="C18" s="77" t="s">
        <v>24</v>
      </c>
      <c r="D18" s="78"/>
      <c r="E18" s="78"/>
      <c r="F18" s="79"/>
      <c r="G18" s="8" t="str">
        <f>IF(SUMPRODUCT(--ISNUMBER(SEARCH('Dropdown Selections'!C$2,C18)))&gt;0,'Dropdown Selections'!A$2,IF(SUMPRODUCT(--ISNUMBER(SEARCH('Dropdown Selections'!C$3,C18)))&gt;0,'Dropdown Selections'!A$3,IF(SUMPRODUCT(--ISNUMBER(SEARCH('Dropdown Selections'!D$4:D$9,C18)))&gt;0,'Dropdown Selections'!A$4,IF(SUMPRODUCT(--ISNUMBER(SEARCH('Dropdown Selections'!D$11:D$13,C18)))&gt;0,'Dropdown Selections'!A$5,IF(SUMPRODUCT(--ISNUMBER(SEARCH('Dropdown Selections'!C$15,C18)))&gt;0,'Dropdown Selections'!A$6,IF(SUMPRODUCT(--ISNUMBER(SEARCH('Dropdown Selections'!D$16:D$19,C18)))&gt;0,'Dropdown Selections'!A$7,IF(SUMPRODUCT(--ISNUMBER(SEARCH('Dropdown Selections'!C$21,C18)))&gt;0,'Dropdown Selections'!A$8,IF(SUMPRODUCT(--ISNUMBER(SEARCH('Dropdown Selections'!D$22:D$25,C18)))&gt;0,'Dropdown Selections'!A$9,IF(C18="331900 - Federal Grant - Other","OTHER",IF(C18="Total","TOTAL OF ALL CATEGORIES",""))))))))))</f>
        <v>HEALTH &amp; HUMAN SERVICES</v>
      </c>
      <c r="H18" s="42">
        <v>54978</v>
      </c>
      <c r="I18" s="14"/>
      <c r="J18" s="14"/>
      <c r="K18" s="14"/>
      <c r="L18" s="14"/>
      <c r="M18" s="14"/>
      <c r="N18" s="14"/>
      <c r="O18" s="14"/>
      <c r="P18" s="14"/>
      <c r="Q18" s="80"/>
      <c r="R18" s="79"/>
      <c r="S18" s="81">
        <v>54978</v>
      </c>
      <c r="T18" s="79"/>
    </row>
    <row r="19" spans="2:20" x14ac:dyDescent="0.2">
      <c r="B19" s="13"/>
      <c r="C19" s="70" t="s">
        <v>12</v>
      </c>
      <c r="D19" s="71"/>
      <c r="E19" s="84" t="s">
        <v>12</v>
      </c>
      <c r="F19" s="79"/>
      <c r="G19" s="8" t="str">
        <f>IF(SUMPRODUCT(--ISNUMBER(SEARCH('Dropdown Selections'!C$2,C19)))&gt;0,'Dropdown Selections'!A$2,IF(SUMPRODUCT(--ISNUMBER(SEARCH('Dropdown Selections'!C$3,C19)))&gt;0,'Dropdown Selections'!A$3,IF(SUMPRODUCT(--ISNUMBER(SEARCH('Dropdown Selections'!D$4:D$9,C19)))&gt;0,'Dropdown Selections'!A$4,IF(SUMPRODUCT(--ISNUMBER(SEARCH('Dropdown Selections'!D$11:D$13,C19)))&gt;0,'Dropdown Selections'!A$5,IF(SUMPRODUCT(--ISNUMBER(SEARCH('Dropdown Selections'!C$15,C19)))&gt;0,'Dropdown Selections'!A$6,IF(SUMPRODUCT(--ISNUMBER(SEARCH('Dropdown Selections'!D$16:D$19,C19)))&gt;0,'Dropdown Selections'!A$7,IF(SUMPRODUCT(--ISNUMBER(SEARCH('Dropdown Selections'!C$21,C19)))&gt;0,'Dropdown Selections'!A$8,IF(SUMPRODUCT(--ISNUMBER(SEARCH('Dropdown Selections'!D$22:D$25,C19)))&gt;0,'Dropdown Selections'!A$9,IF(C19="331900 - Federal Grant - Other","OTHER",IF(C19="Total","TOTAL OF ALL CATEGORIES",""))))))))))</f>
        <v>TOTAL OF ALL CATEGORIES</v>
      </c>
      <c r="H19" s="43">
        <v>133468</v>
      </c>
      <c r="I19" s="43">
        <v>593499</v>
      </c>
      <c r="J19" s="12"/>
      <c r="K19" s="12"/>
      <c r="L19" s="12"/>
      <c r="M19" s="12"/>
      <c r="N19" s="12"/>
      <c r="O19" s="12"/>
      <c r="P19" s="12"/>
      <c r="Q19" s="85"/>
      <c r="R19" s="79"/>
      <c r="S19" s="86">
        <v>726967</v>
      </c>
      <c r="T19" s="79"/>
    </row>
    <row r="20" spans="2:20" ht="18" customHeight="1" x14ac:dyDescent="0.2">
      <c r="F20" s="82"/>
      <c r="G20" s="82"/>
      <c r="H20" s="83"/>
      <c r="I20" s="83"/>
      <c r="J20" s="83"/>
      <c r="K20" s="83"/>
      <c r="L20" s="83"/>
      <c r="M20" s="83"/>
      <c r="N20" s="83"/>
      <c r="O20" s="83"/>
      <c r="P20" s="83"/>
      <c r="Q20" s="83"/>
    </row>
  </sheetData>
  <mergeCells count="53">
    <mergeCell ref="D2:S2"/>
    <mergeCell ref="B4:D4"/>
    <mergeCell ref="E4:F4"/>
    <mergeCell ref="Q4:R4"/>
    <mergeCell ref="S4:T4"/>
    <mergeCell ref="B5:J5"/>
    <mergeCell ref="Q5:R5"/>
    <mergeCell ref="S5:T5"/>
    <mergeCell ref="B6:F6"/>
    <mergeCell ref="Q6:R6"/>
    <mergeCell ref="S6:T6"/>
    <mergeCell ref="C7:F7"/>
    <mergeCell ref="Q7:R7"/>
    <mergeCell ref="S7:T7"/>
    <mergeCell ref="C8:F8"/>
    <mergeCell ref="Q8:R8"/>
    <mergeCell ref="S8:T8"/>
    <mergeCell ref="C9:F9"/>
    <mergeCell ref="Q9:R9"/>
    <mergeCell ref="S9:T9"/>
    <mergeCell ref="C10:F10"/>
    <mergeCell ref="Q10:R10"/>
    <mergeCell ref="S10:T10"/>
    <mergeCell ref="C11:F11"/>
    <mergeCell ref="Q11:R11"/>
    <mergeCell ref="S11:T11"/>
    <mergeCell ref="C12:F12"/>
    <mergeCell ref="Q12:R12"/>
    <mergeCell ref="S12:T12"/>
    <mergeCell ref="C13:D13"/>
    <mergeCell ref="E13:F13"/>
    <mergeCell ref="Q13:R13"/>
    <mergeCell ref="S13:T13"/>
    <mergeCell ref="B14:J14"/>
    <mergeCell ref="Q14:R14"/>
    <mergeCell ref="S14:T14"/>
    <mergeCell ref="B15:F15"/>
    <mergeCell ref="Q15:R15"/>
    <mergeCell ref="S15:T15"/>
    <mergeCell ref="C16:F16"/>
    <mergeCell ref="Q16:R16"/>
    <mergeCell ref="S16:T16"/>
    <mergeCell ref="C17:F17"/>
    <mergeCell ref="Q17:R17"/>
    <mergeCell ref="S17:T17"/>
    <mergeCell ref="F20:Q20"/>
    <mergeCell ref="C18:F18"/>
    <mergeCell ref="Q18:R18"/>
    <mergeCell ref="S18:T18"/>
    <mergeCell ref="C19:D19"/>
    <mergeCell ref="E19:F19"/>
    <mergeCell ref="Q19:R19"/>
    <mergeCell ref="S19:T19"/>
  </mergeCells>
  <pageMargins left="1E-3" right="1E-3" top="0.25" bottom="0.67582992125984265" header="0.25" footer="0.25"/>
  <pageSetup orientation="landscape" horizontalDpi="0" verticalDpi="0"/>
  <headerFooter alignWithMargins="0">
    <oddFooter xml:space="preserve">&amp;L&amp;"Arial"&amp;7 Monday, February 12, 2018 &amp;C&amp;R&amp;"Arial"&amp;7Page &amp;P of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27" sqref="C27"/>
    </sheetView>
  </sheetViews>
  <sheetFormatPr defaultRowHeight="12.75" x14ac:dyDescent="0.2"/>
  <cols>
    <col min="1" max="1" width="27.85546875" bestFit="1" customWidth="1"/>
    <col min="2" max="2" width="9.5703125" customWidth="1"/>
    <col min="3" max="3" width="29" customWidth="1"/>
    <col min="4" max="4" width="26.28515625" bestFit="1" customWidth="1"/>
    <col min="6" max="6" width="19" customWidth="1"/>
  </cols>
  <sheetData>
    <row r="1" spans="1:6" s="44" customFormat="1" x14ac:dyDescent="0.2">
      <c r="A1" s="44" t="s">
        <v>192</v>
      </c>
      <c r="C1" s="44" t="s">
        <v>192</v>
      </c>
      <c r="D1" s="44" t="s">
        <v>193</v>
      </c>
      <c r="F1" s="44" t="s">
        <v>195</v>
      </c>
    </row>
    <row r="2" spans="1:6" x14ac:dyDescent="0.2">
      <c r="A2" s="37" t="s">
        <v>98</v>
      </c>
      <c r="B2" s="37"/>
      <c r="C2" s="37" t="str">
        <f>A2</f>
        <v>GENERAL GOVERNMENT</v>
      </c>
      <c r="D2" s="37" t="s">
        <v>12</v>
      </c>
      <c r="F2" s="37" t="s">
        <v>3</v>
      </c>
    </row>
    <row r="3" spans="1:6" x14ac:dyDescent="0.2">
      <c r="A3" s="37" t="s">
        <v>101</v>
      </c>
      <c r="B3" s="37"/>
      <c r="C3" s="37" t="str">
        <f>A3</f>
        <v>PUBLIC SAFETY</v>
      </c>
      <c r="D3" s="37" t="s">
        <v>12</v>
      </c>
      <c r="F3" s="37" t="s">
        <v>194</v>
      </c>
    </row>
    <row r="4" spans="1:6" x14ac:dyDescent="0.2">
      <c r="A4" s="37" t="s">
        <v>100</v>
      </c>
      <c r="B4" s="37"/>
      <c r="C4" s="37" t="str">
        <f>A$4</f>
        <v>PHYSICAL ENVIRONMENT</v>
      </c>
      <c r="D4" s="37" t="s">
        <v>175</v>
      </c>
      <c r="F4" s="37" t="s">
        <v>4</v>
      </c>
    </row>
    <row r="5" spans="1:6" x14ac:dyDescent="0.2">
      <c r="A5" s="37" t="s">
        <v>102</v>
      </c>
      <c r="B5" s="37"/>
      <c r="C5" s="37" t="str">
        <f t="shared" ref="C5:C10" si="0">A$4</f>
        <v>PHYSICAL ENVIRONMENT</v>
      </c>
      <c r="D5" s="37" t="s">
        <v>176</v>
      </c>
      <c r="F5" s="37" t="s">
        <v>5</v>
      </c>
    </row>
    <row r="6" spans="1:6" x14ac:dyDescent="0.2">
      <c r="A6" s="37" t="s">
        <v>196</v>
      </c>
      <c r="B6" s="37"/>
      <c r="C6" s="37" t="str">
        <f t="shared" si="0"/>
        <v>PHYSICAL ENVIRONMENT</v>
      </c>
      <c r="D6" s="37" t="s">
        <v>177</v>
      </c>
      <c r="F6" s="37" t="s">
        <v>6</v>
      </c>
    </row>
    <row r="7" spans="1:6" x14ac:dyDescent="0.2">
      <c r="A7" s="37" t="s">
        <v>99</v>
      </c>
      <c r="B7" s="37"/>
      <c r="C7" s="37" t="str">
        <f t="shared" si="0"/>
        <v>PHYSICAL ENVIRONMENT</v>
      </c>
      <c r="D7" s="37" t="s">
        <v>178</v>
      </c>
      <c r="F7" s="37" t="s">
        <v>7</v>
      </c>
    </row>
    <row r="8" spans="1:6" x14ac:dyDescent="0.2">
      <c r="A8" s="37" t="s">
        <v>197</v>
      </c>
      <c r="B8" s="37"/>
      <c r="C8" s="37" t="str">
        <f t="shared" si="0"/>
        <v>PHYSICAL ENVIRONMENT</v>
      </c>
      <c r="D8" s="37" t="s">
        <v>179</v>
      </c>
      <c r="F8" s="37" t="s">
        <v>8</v>
      </c>
    </row>
    <row r="9" spans="1:6" x14ac:dyDescent="0.2">
      <c r="A9" s="37" t="s">
        <v>97</v>
      </c>
      <c r="B9" s="37"/>
      <c r="C9" s="37" t="str">
        <f t="shared" si="0"/>
        <v>PHYSICAL ENVIRONMENT</v>
      </c>
      <c r="D9" s="37" t="s">
        <v>180</v>
      </c>
      <c r="F9" s="37" t="s">
        <v>9</v>
      </c>
    </row>
    <row r="10" spans="1:6" x14ac:dyDescent="0.2">
      <c r="A10" s="37" t="s">
        <v>103</v>
      </c>
      <c r="B10" s="37"/>
      <c r="C10" s="37" t="str">
        <f t="shared" si="0"/>
        <v>PHYSICAL ENVIRONMENT</v>
      </c>
      <c r="D10" s="37" t="s">
        <v>12</v>
      </c>
      <c r="F10" s="37" t="s">
        <v>10</v>
      </c>
    </row>
    <row r="11" spans="1:6" x14ac:dyDescent="0.2">
      <c r="A11" s="37" t="s">
        <v>96</v>
      </c>
      <c r="C11" s="37" t="str">
        <f>A$5</f>
        <v>TRANSPORTATION</v>
      </c>
      <c r="D11" s="37" t="s">
        <v>181</v>
      </c>
      <c r="F11" s="37" t="s">
        <v>11</v>
      </c>
    </row>
    <row r="12" spans="1:6" x14ac:dyDescent="0.2">
      <c r="C12" s="37" t="str">
        <f t="shared" ref="C12:C14" si="1">A$5</f>
        <v>TRANSPORTATION</v>
      </c>
      <c r="D12" s="37" t="s">
        <v>182</v>
      </c>
      <c r="F12" s="37" t="s">
        <v>198</v>
      </c>
    </row>
    <row r="13" spans="1:6" x14ac:dyDescent="0.2">
      <c r="C13" s="37" t="str">
        <f t="shared" si="1"/>
        <v>TRANSPORTATION</v>
      </c>
      <c r="D13" s="37" t="s">
        <v>183</v>
      </c>
    </row>
    <row r="14" spans="1:6" x14ac:dyDescent="0.2">
      <c r="C14" s="37" t="str">
        <f t="shared" si="1"/>
        <v>TRANSPORTATION</v>
      </c>
      <c r="D14" s="37" t="s">
        <v>12</v>
      </c>
    </row>
    <row r="15" spans="1:6" x14ac:dyDescent="0.2">
      <c r="C15" s="37" t="str">
        <f>A6</f>
        <v>ECONOMIC ENVIRONMENT</v>
      </c>
      <c r="D15" s="37" t="s">
        <v>12</v>
      </c>
    </row>
    <row r="16" spans="1:6" x14ac:dyDescent="0.2">
      <c r="C16" s="37" t="str">
        <f>A$7</f>
        <v>HEALTH &amp; HUMAN SERVICES</v>
      </c>
      <c r="D16" s="37" t="s">
        <v>184</v>
      </c>
    </row>
    <row r="17" spans="3:4" x14ac:dyDescent="0.2">
      <c r="C17" s="37" t="str">
        <f t="shared" ref="C17:C20" si="2">A$7</f>
        <v>HEALTH &amp; HUMAN SERVICES</v>
      </c>
      <c r="D17" s="37" t="s">
        <v>185</v>
      </c>
    </row>
    <row r="18" spans="3:4" x14ac:dyDescent="0.2">
      <c r="C18" s="37" t="str">
        <f t="shared" si="2"/>
        <v>HEALTH &amp; HUMAN SERVICES</v>
      </c>
      <c r="D18" s="37" t="s">
        <v>186</v>
      </c>
    </row>
    <row r="19" spans="3:4" x14ac:dyDescent="0.2">
      <c r="C19" s="37" t="str">
        <f t="shared" si="2"/>
        <v>HEALTH &amp; HUMAN SERVICES</v>
      </c>
      <c r="D19" s="37" t="s">
        <v>187</v>
      </c>
    </row>
    <row r="20" spans="3:4" x14ac:dyDescent="0.2">
      <c r="C20" s="37" t="str">
        <f t="shared" si="2"/>
        <v>HEALTH &amp; HUMAN SERVICES</v>
      </c>
      <c r="D20" s="37" t="s">
        <v>12</v>
      </c>
    </row>
    <row r="21" spans="3:4" x14ac:dyDescent="0.2">
      <c r="C21" s="37" t="str">
        <f>A8</f>
        <v>CULTURE/RECREATION</v>
      </c>
      <c r="D21" s="37" t="s">
        <v>12</v>
      </c>
    </row>
    <row r="22" spans="3:4" x14ac:dyDescent="0.2">
      <c r="C22" s="37" t="str">
        <f>A$9</f>
        <v>COURTS</v>
      </c>
      <c r="D22" s="37" t="s">
        <v>188</v>
      </c>
    </row>
    <row r="23" spans="3:4" x14ac:dyDescent="0.2">
      <c r="C23" s="37" t="str">
        <f t="shared" ref="C23:C26" si="3">A$9</f>
        <v>COURTS</v>
      </c>
      <c r="D23" s="37" t="s">
        <v>189</v>
      </c>
    </row>
    <row r="24" spans="3:4" x14ac:dyDescent="0.2">
      <c r="C24" s="37" t="str">
        <f t="shared" si="3"/>
        <v>COURTS</v>
      </c>
      <c r="D24" s="37" t="s">
        <v>190</v>
      </c>
    </row>
    <row r="25" spans="3:4" x14ac:dyDescent="0.2">
      <c r="C25" s="37" t="str">
        <f t="shared" si="3"/>
        <v>COURTS</v>
      </c>
      <c r="D25" s="37" t="s">
        <v>191</v>
      </c>
    </row>
    <row r="26" spans="3:4" x14ac:dyDescent="0.2">
      <c r="C26" s="37" t="str">
        <f t="shared" si="3"/>
        <v>COURTS</v>
      </c>
      <c r="D26" s="37" t="s">
        <v>12</v>
      </c>
    </row>
    <row r="27" spans="3:4" x14ac:dyDescent="0.2">
      <c r="C27" s="37" t="str">
        <f>A10</f>
        <v>OTHER</v>
      </c>
      <c r="D27" s="37" t="s">
        <v>12</v>
      </c>
    </row>
    <row r="28" spans="3:4" x14ac:dyDescent="0.2">
      <c r="C28" s="37" t="str">
        <f>A11</f>
        <v>TOTAL OF ALL CATEGORIES</v>
      </c>
      <c r="D28" s="37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1"/>
  <sheetViews>
    <sheetView showGridLines="0" workbookViewId="0">
      <selection activeCell="G7" sqref="G7:G14"/>
    </sheetView>
  </sheetViews>
  <sheetFormatPr defaultRowHeight="12.75" x14ac:dyDescent="0.2"/>
  <cols>
    <col min="1" max="1" width="1" customWidth="1"/>
    <col min="2" max="2" width="3" customWidth="1"/>
    <col min="3" max="3" width="1" customWidth="1"/>
    <col min="4" max="4" width="10.5703125" customWidth="1"/>
    <col min="5" max="5" width="1.28515625" customWidth="1"/>
    <col min="6" max="6" width="24.28515625" customWidth="1"/>
    <col min="7" max="7" width="27.85546875" bestFit="1" customWidth="1"/>
    <col min="8" max="16" width="9.5703125" customWidth="1"/>
    <col min="17" max="17" width="3.7109375" customWidth="1"/>
    <col min="18" max="18" width="5.7109375" customWidth="1"/>
    <col min="19" max="19" width="7.42578125" customWidth="1"/>
    <col min="20" max="20" width="2" customWidth="1"/>
  </cols>
  <sheetData>
    <row r="1" spans="2:20" ht="5.45" customHeight="1" x14ac:dyDescent="0.2"/>
    <row r="2" spans="2:20" ht="18" customHeight="1" x14ac:dyDescent="0.2">
      <c r="D2" s="65" t="s">
        <v>0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2:20" ht="3.6" customHeight="1" x14ac:dyDescent="0.2"/>
    <row r="4" spans="2:20" x14ac:dyDescent="0.2">
      <c r="B4" s="66">
        <v>2016</v>
      </c>
      <c r="C4" s="58"/>
      <c r="D4" s="58"/>
      <c r="E4" s="67"/>
      <c r="F4" s="58"/>
      <c r="G4" s="1"/>
      <c r="H4" s="1"/>
      <c r="I4" s="1"/>
      <c r="J4" s="1"/>
      <c r="K4" s="1"/>
      <c r="L4" s="1"/>
      <c r="M4" s="1"/>
      <c r="N4" s="1"/>
      <c r="O4" s="1"/>
      <c r="P4" s="1"/>
      <c r="Q4" s="67"/>
      <c r="R4" s="58"/>
      <c r="S4" s="67"/>
      <c r="T4" s="58"/>
    </row>
    <row r="5" spans="2:20" x14ac:dyDescent="0.2">
      <c r="B5" s="68" t="s">
        <v>1</v>
      </c>
      <c r="C5" s="62"/>
      <c r="D5" s="62"/>
      <c r="E5" s="62"/>
      <c r="F5" s="62"/>
      <c r="G5" s="62"/>
      <c r="H5" s="62"/>
      <c r="I5" s="62"/>
      <c r="J5" s="60"/>
      <c r="K5" s="2"/>
      <c r="L5" s="2"/>
      <c r="M5" s="2"/>
      <c r="N5" s="2"/>
      <c r="O5" s="2"/>
      <c r="P5" s="2"/>
      <c r="Q5" s="69"/>
      <c r="R5" s="60"/>
      <c r="S5" s="69"/>
      <c r="T5" s="60"/>
    </row>
    <row r="6" spans="2:20" ht="18" x14ac:dyDescent="0.2">
      <c r="B6" s="57" t="s">
        <v>2</v>
      </c>
      <c r="C6" s="58"/>
      <c r="D6" s="58"/>
      <c r="E6" s="58"/>
      <c r="F6" s="58"/>
      <c r="G6" s="3" t="s">
        <v>199</v>
      </c>
      <c r="H6" s="3" t="s">
        <v>3</v>
      </c>
      <c r="I6" s="3" t="s">
        <v>194</v>
      </c>
      <c r="J6" s="3" t="s">
        <v>4</v>
      </c>
      <c r="K6" s="3" t="s">
        <v>5</v>
      </c>
      <c r="L6" s="3" t="s">
        <v>6</v>
      </c>
      <c r="M6" s="3" t="s">
        <v>7</v>
      </c>
      <c r="N6" s="3" t="s">
        <v>8</v>
      </c>
      <c r="O6" s="3" t="s">
        <v>9</v>
      </c>
      <c r="P6" s="3" t="s">
        <v>10</v>
      </c>
      <c r="Q6" s="59" t="s">
        <v>11</v>
      </c>
      <c r="R6" s="60"/>
      <c r="S6" s="59" t="s">
        <v>198</v>
      </c>
      <c r="T6" s="60"/>
    </row>
    <row r="7" spans="2:20" ht="12.75" customHeight="1" x14ac:dyDescent="0.2">
      <c r="B7" s="4"/>
      <c r="C7" s="61" t="s">
        <v>13</v>
      </c>
      <c r="D7" s="62"/>
      <c r="E7" s="62"/>
      <c r="F7" s="60"/>
      <c r="G7" s="8" t="str">
        <f>IF(SUMPRODUCT(--ISNUMBER(SEARCH('Dropdown Selections'!C$2,C7)))&gt;0,'Dropdown Selections'!A$2,IF(SUMPRODUCT(--ISNUMBER(SEARCH('Dropdown Selections'!C$3,C7)))&gt;0,'Dropdown Selections'!A$3,IF(SUMPRODUCT(--ISNUMBER(SEARCH('Dropdown Selections'!D$4:D$9,C7)))&gt;0,'Dropdown Selections'!A$4,IF(SUMPRODUCT(--ISNUMBER(SEARCH('Dropdown Selections'!D$11:D$13,C7)))&gt;0,'Dropdown Selections'!A$5,IF(SUMPRODUCT(--ISNUMBER(SEARCH('Dropdown Selections'!C$15,C7)))&gt;0,'Dropdown Selections'!A$6,IF(SUMPRODUCT(--ISNUMBER(SEARCH('Dropdown Selections'!D$16:D$19,C7)))&gt;0,'Dropdown Selections'!A$7,IF(SUMPRODUCT(--ISNUMBER(SEARCH('Dropdown Selections'!C$21,C7)))&gt;0,'Dropdown Selections'!A$8,IF(SUMPRODUCT(--ISNUMBER(SEARCH('Dropdown Selections'!D$22:D$25,C7)))&gt;0,'Dropdown Selections'!A$9,IF(C7="331900 - Federal Grant - Other","OTHER",IF(C7="Total","TOTAL OF ALL CATEGORIES",""))))))))))</f>
        <v>GENERAL GOVERNMENT</v>
      </c>
      <c r="H7" s="39">
        <v>18626</v>
      </c>
      <c r="I7" s="39">
        <v>26459</v>
      </c>
      <c r="J7" s="5"/>
      <c r="K7" s="5"/>
      <c r="L7" s="5"/>
      <c r="M7" s="5"/>
      <c r="N7" s="5"/>
      <c r="O7" s="5"/>
      <c r="P7" s="5"/>
      <c r="Q7" s="63"/>
      <c r="R7" s="60"/>
      <c r="S7" s="64">
        <v>45085</v>
      </c>
      <c r="T7" s="60"/>
    </row>
    <row r="8" spans="2:20" x14ac:dyDescent="0.2">
      <c r="B8" s="4"/>
      <c r="C8" s="61" t="s">
        <v>14</v>
      </c>
      <c r="D8" s="62"/>
      <c r="E8" s="62"/>
      <c r="F8" s="60"/>
      <c r="G8" s="8" t="str">
        <f>IF(SUMPRODUCT(--ISNUMBER(SEARCH('Dropdown Selections'!C$2,C8)))&gt;0,'Dropdown Selections'!A$2,IF(SUMPRODUCT(--ISNUMBER(SEARCH('Dropdown Selections'!C$3,C8)))&gt;0,'Dropdown Selections'!A$3,IF(SUMPRODUCT(--ISNUMBER(SEARCH('Dropdown Selections'!D$4:D$9,C8)))&gt;0,'Dropdown Selections'!A$4,IF(SUMPRODUCT(--ISNUMBER(SEARCH('Dropdown Selections'!D$11:D$13,C8)))&gt;0,'Dropdown Selections'!A$5,IF(SUMPRODUCT(--ISNUMBER(SEARCH('Dropdown Selections'!C$15,C8)))&gt;0,'Dropdown Selections'!A$6,IF(SUMPRODUCT(--ISNUMBER(SEARCH('Dropdown Selections'!D$16:D$19,C8)))&gt;0,'Dropdown Selections'!A$7,IF(SUMPRODUCT(--ISNUMBER(SEARCH('Dropdown Selections'!C$21,C8)))&gt;0,'Dropdown Selections'!A$8,IF(SUMPRODUCT(--ISNUMBER(SEARCH('Dropdown Selections'!D$22:D$25,C8)))&gt;0,'Dropdown Selections'!A$9,IF(C8="331900 - Federal Grant - Other","OTHER",IF(C8="Total","TOTAL OF ALL CATEGORIES",""))))))))))</f>
        <v>PUBLIC SAFETY</v>
      </c>
      <c r="H8" s="39">
        <v>34136</v>
      </c>
      <c r="I8" s="39">
        <v>943558</v>
      </c>
      <c r="J8" s="5"/>
      <c r="K8" s="5"/>
      <c r="L8" s="5"/>
      <c r="M8" s="5"/>
      <c r="N8" s="5"/>
      <c r="O8" s="5"/>
      <c r="P8" s="5"/>
      <c r="Q8" s="63"/>
      <c r="R8" s="60"/>
      <c r="S8" s="64">
        <v>977694</v>
      </c>
      <c r="T8" s="60"/>
    </row>
    <row r="9" spans="2:20" x14ac:dyDescent="0.2">
      <c r="B9" s="4"/>
      <c r="C9" s="61" t="s">
        <v>15</v>
      </c>
      <c r="D9" s="62"/>
      <c r="E9" s="62"/>
      <c r="F9" s="60"/>
      <c r="G9" s="8" t="str">
        <f>IF(SUMPRODUCT(--ISNUMBER(SEARCH('Dropdown Selections'!C$2,C9)))&gt;0,'Dropdown Selections'!A$2,IF(SUMPRODUCT(--ISNUMBER(SEARCH('Dropdown Selections'!C$3,C9)))&gt;0,'Dropdown Selections'!A$3,IF(SUMPRODUCT(--ISNUMBER(SEARCH('Dropdown Selections'!D$4:D$9,C9)))&gt;0,'Dropdown Selections'!A$4,IF(SUMPRODUCT(--ISNUMBER(SEARCH('Dropdown Selections'!D$11:D$13,C9)))&gt;0,'Dropdown Selections'!A$5,IF(SUMPRODUCT(--ISNUMBER(SEARCH('Dropdown Selections'!C$15,C9)))&gt;0,'Dropdown Selections'!A$6,IF(SUMPRODUCT(--ISNUMBER(SEARCH('Dropdown Selections'!D$16:D$19,C9)))&gt;0,'Dropdown Selections'!A$7,IF(SUMPRODUCT(--ISNUMBER(SEARCH('Dropdown Selections'!C$21,C9)))&gt;0,'Dropdown Selections'!A$8,IF(SUMPRODUCT(--ISNUMBER(SEARCH('Dropdown Selections'!D$22:D$25,C9)))&gt;0,'Dropdown Selections'!A$9,IF(C9="331900 - Federal Grant - Other","OTHER",IF(C9="Total","TOTAL OF ALL CATEGORIES",""))))))))))</f>
        <v>PHYSICAL ENVIRONMENT</v>
      </c>
      <c r="H9" s="5"/>
      <c r="I9" s="39">
        <v>8167</v>
      </c>
      <c r="J9" s="5"/>
      <c r="K9" s="5"/>
      <c r="L9" s="5"/>
      <c r="M9" s="5"/>
      <c r="N9" s="5"/>
      <c r="O9" s="5"/>
      <c r="P9" s="5"/>
      <c r="Q9" s="63"/>
      <c r="R9" s="60"/>
      <c r="S9" s="64">
        <v>8167</v>
      </c>
      <c r="T9" s="60"/>
    </row>
    <row r="10" spans="2:20" x14ac:dyDescent="0.2">
      <c r="B10" s="4"/>
      <c r="C10" s="61" t="s">
        <v>16</v>
      </c>
      <c r="D10" s="62"/>
      <c r="E10" s="62"/>
      <c r="F10" s="60"/>
      <c r="G10" s="8" t="str">
        <f>IF(SUMPRODUCT(--ISNUMBER(SEARCH('Dropdown Selections'!C$2,C10)))&gt;0,'Dropdown Selections'!A$2,IF(SUMPRODUCT(--ISNUMBER(SEARCH('Dropdown Selections'!C$3,C10)))&gt;0,'Dropdown Selections'!A$3,IF(SUMPRODUCT(--ISNUMBER(SEARCH('Dropdown Selections'!D$4:D$9,C10)))&gt;0,'Dropdown Selections'!A$4,IF(SUMPRODUCT(--ISNUMBER(SEARCH('Dropdown Selections'!D$11:D$13,C10)))&gt;0,'Dropdown Selections'!A$5,IF(SUMPRODUCT(--ISNUMBER(SEARCH('Dropdown Selections'!C$15,C10)))&gt;0,'Dropdown Selections'!A$6,IF(SUMPRODUCT(--ISNUMBER(SEARCH('Dropdown Selections'!D$16:D$19,C10)))&gt;0,'Dropdown Selections'!A$7,IF(SUMPRODUCT(--ISNUMBER(SEARCH('Dropdown Selections'!C$21,C10)))&gt;0,'Dropdown Selections'!A$8,IF(SUMPRODUCT(--ISNUMBER(SEARCH('Dropdown Selections'!D$22:D$25,C10)))&gt;0,'Dropdown Selections'!A$9,IF(C10="331900 - Federal Grant - Other","OTHER",IF(C10="Total","TOTAL OF ALL CATEGORIES",""))))))))))</f>
        <v>TRANSPORTATION</v>
      </c>
      <c r="H10" s="5"/>
      <c r="I10" s="5"/>
      <c r="J10" s="5"/>
      <c r="K10" s="39">
        <v>307858</v>
      </c>
      <c r="L10" s="5"/>
      <c r="M10" s="5"/>
      <c r="N10" s="5"/>
      <c r="O10" s="5"/>
      <c r="P10" s="5"/>
      <c r="Q10" s="63"/>
      <c r="R10" s="60"/>
      <c r="S10" s="64">
        <v>307858</v>
      </c>
      <c r="T10" s="60"/>
    </row>
    <row r="11" spans="2:20" x14ac:dyDescent="0.2">
      <c r="B11" s="4"/>
      <c r="C11" s="61" t="s">
        <v>17</v>
      </c>
      <c r="D11" s="62"/>
      <c r="E11" s="62"/>
      <c r="F11" s="60"/>
      <c r="G11" s="8" t="str">
        <f>IF(SUMPRODUCT(--ISNUMBER(SEARCH('Dropdown Selections'!C$2,C11)))&gt;0,'Dropdown Selections'!A$2,IF(SUMPRODUCT(--ISNUMBER(SEARCH('Dropdown Selections'!C$3,C11)))&gt;0,'Dropdown Selections'!A$3,IF(SUMPRODUCT(--ISNUMBER(SEARCH('Dropdown Selections'!D$4:D$9,C11)))&gt;0,'Dropdown Selections'!A$4,IF(SUMPRODUCT(--ISNUMBER(SEARCH('Dropdown Selections'!D$11:D$13,C11)))&gt;0,'Dropdown Selections'!A$5,IF(SUMPRODUCT(--ISNUMBER(SEARCH('Dropdown Selections'!C$15,C11)))&gt;0,'Dropdown Selections'!A$6,IF(SUMPRODUCT(--ISNUMBER(SEARCH('Dropdown Selections'!D$16:D$19,C11)))&gt;0,'Dropdown Selections'!A$7,IF(SUMPRODUCT(--ISNUMBER(SEARCH('Dropdown Selections'!C$21,C11)))&gt;0,'Dropdown Selections'!A$8,IF(SUMPRODUCT(--ISNUMBER(SEARCH('Dropdown Selections'!D$22:D$25,C11)))&gt;0,'Dropdown Selections'!A$9,IF(C11="331900 - Federal Grant - Other","OTHER",IF(C11="Total","TOTAL OF ALL CATEGORIES",""))))))))))</f>
        <v>ECONOMIC ENVIRONMENT</v>
      </c>
      <c r="H11" s="5"/>
      <c r="I11" s="39">
        <v>512263</v>
      </c>
      <c r="J11" s="5"/>
      <c r="K11" s="5"/>
      <c r="L11" s="5"/>
      <c r="M11" s="5"/>
      <c r="N11" s="5"/>
      <c r="O11" s="5"/>
      <c r="P11" s="5"/>
      <c r="Q11" s="63"/>
      <c r="R11" s="60"/>
      <c r="S11" s="64">
        <v>512263</v>
      </c>
      <c r="T11" s="60"/>
    </row>
    <row r="12" spans="2:20" x14ac:dyDescent="0.2">
      <c r="B12" s="4"/>
      <c r="C12" s="61" t="s">
        <v>18</v>
      </c>
      <c r="D12" s="62"/>
      <c r="E12" s="62"/>
      <c r="F12" s="60"/>
      <c r="G12" s="8" t="str">
        <f>IF(SUMPRODUCT(--ISNUMBER(SEARCH('Dropdown Selections'!C$2,C12)))&gt;0,'Dropdown Selections'!A$2,IF(SUMPRODUCT(--ISNUMBER(SEARCH('Dropdown Selections'!C$3,C12)))&gt;0,'Dropdown Selections'!A$3,IF(SUMPRODUCT(--ISNUMBER(SEARCH('Dropdown Selections'!D$4:D$9,C12)))&gt;0,'Dropdown Selections'!A$4,IF(SUMPRODUCT(--ISNUMBER(SEARCH('Dropdown Selections'!D$11:D$13,C12)))&gt;0,'Dropdown Selections'!A$5,IF(SUMPRODUCT(--ISNUMBER(SEARCH('Dropdown Selections'!C$15,C12)))&gt;0,'Dropdown Selections'!A$6,IF(SUMPRODUCT(--ISNUMBER(SEARCH('Dropdown Selections'!D$16:D$19,C12)))&gt;0,'Dropdown Selections'!A$7,IF(SUMPRODUCT(--ISNUMBER(SEARCH('Dropdown Selections'!C$21,C12)))&gt;0,'Dropdown Selections'!A$8,IF(SUMPRODUCT(--ISNUMBER(SEARCH('Dropdown Selections'!D$22:D$25,C12)))&gt;0,'Dropdown Selections'!A$9,IF(C12="331900 - Federal Grant - Other","OTHER",IF(C12="Total","TOTAL OF ALL CATEGORIES",""))))))))))</f>
        <v>HEALTH &amp; HUMAN SERVICES</v>
      </c>
      <c r="H12" s="5"/>
      <c r="I12" s="39">
        <v>777707</v>
      </c>
      <c r="J12" s="5"/>
      <c r="K12" s="5"/>
      <c r="L12" s="5"/>
      <c r="M12" s="5"/>
      <c r="N12" s="5"/>
      <c r="O12" s="5"/>
      <c r="P12" s="5"/>
      <c r="Q12" s="63"/>
      <c r="R12" s="60"/>
      <c r="S12" s="64">
        <v>777707</v>
      </c>
      <c r="T12" s="60"/>
    </row>
    <row r="13" spans="2:20" x14ac:dyDescent="0.2">
      <c r="B13" s="4"/>
      <c r="C13" s="61" t="s">
        <v>19</v>
      </c>
      <c r="D13" s="62"/>
      <c r="E13" s="62"/>
      <c r="F13" s="60"/>
      <c r="G13" s="8" t="str">
        <f>IF(SUMPRODUCT(--ISNUMBER(SEARCH('Dropdown Selections'!C$2,C13)))&gt;0,'Dropdown Selections'!A$2,IF(SUMPRODUCT(--ISNUMBER(SEARCH('Dropdown Selections'!C$3,C13)))&gt;0,'Dropdown Selections'!A$3,IF(SUMPRODUCT(--ISNUMBER(SEARCH('Dropdown Selections'!D$4:D$9,C13)))&gt;0,'Dropdown Selections'!A$4,IF(SUMPRODUCT(--ISNUMBER(SEARCH('Dropdown Selections'!D$11:D$13,C13)))&gt;0,'Dropdown Selections'!A$5,IF(SUMPRODUCT(--ISNUMBER(SEARCH('Dropdown Selections'!C$15,C13)))&gt;0,'Dropdown Selections'!A$6,IF(SUMPRODUCT(--ISNUMBER(SEARCH('Dropdown Selections'!D$16:D$19,C13)))&gt;0,'Dropdown Selections'!A$7,IF(SUMPRODUCT(--ISNUMBER(SEARCH('Dropdown Selections'!C$21,C13)))&gt;0,'Dropdown Selections'!A$8,IF(SUMPRODUCT(--ISNUMBER(SEARCH('Dropdown Selections'!D$22:D$25,C13)))&gt;0,'Dropdown Selections'!A$9,IF(C13="331900 - Federal Grant - Other","OTHER",IF(C13="Total","TOTAL OF ALL CATEGORIES",""))))))))))</f>
        <v>COURTS</v>
      </c>
      <c r="H13" s="5"/>
      <c r="I13" s="5"/>
      <c r="J13" s="5"/>
      <c r="K13" s="5"/>
      <c r="L13" s="5"/>
      <c r="M13" s="5"/>
      <c r="N13" s="5"/>
      <c r="O13" s="5"/>
      <c r="P13" s="5"/>
      <c r="Q13" s="63"/>
      <c r="R13" s="60"/>
      <c r="S13" s="74">
        <v>0</v>
      </c>
      <c r="T13" s="60"/>
    </row>
    <row r="14" spans="2:20" ht="12.75" customHeight="1" x14ac:dyDescent="0.2">
      <c r="B14" s="6"/>
      <c r="C14" s="70" t="s">
        <v>12</v>
      </c>
      <c r="D14" s="71"/>
      <c r="E14" s="70" t="s">
        <v>12</v>
      </c>
      <c r="F14" s="71"/>
      <c r="G14" s="8" t="str">
        <f>IF(SUMPRODUCT(--ISNUMBER(SEARCH('Dropdown Selections'!C$2,C14)))&gt;0,'Dropdown Selections'!A$2,IF(SUMPRODUCT(--ISNUMBER(SEARCH('Dropdown Selections'!C$3,C14)))&gt;0,'Dropdown Selections'!A$3,IF(SUMPRODUCT(--ISNUMBER(SEARCH('Dropdown Selections'!D$4:D$9,C14)))&gt;0,'Dropdown Selections'!A$4,IF(SUMPRODUCT(--ISNUMBER(SEARCH('Dropdown Selections'!D$11:D$13,C14)))&gt;0,'Dropdown Selections'!A$5,IF(SUMPRODUCT(--ISNUMBER(SEARCH('Dropdown Selections'!C$15,C14)))&gt;0,'Dropdown Selections'!A$6,IF(SUMPRODUCT(--ISNUMBER(SEARCH('Dropdown Selections'!D$16:D$19,C14)))&gt;0,'Dropdown Selections'!A$7,IF(SUMPRODUCT(--ISNUMBER(SEARCH('Dropdown Selections'!C$21,C14)))&gt;0,'Dropdown Selections'!A$8,IF(SUMPRODUCT(--ISNUMBER(SEARCH('Dropdown Selections'!D$22:D$25,C14)))&gt;0,'Dropdown Selections'!A$9,IF(C14="331900 - Federal Grant - Other","OTHER",IF(C14="Total","TOTAL OF ALL CATEGORIES",""))))))))))</f>
        <v>TOTAL OF ALL CATEGORIES</v>
      </c>
      <c r="H14" s="40">
        <v>52762</v>
      </c>
      <c r="I14" s="40">
        <v>2268154</v>
      </c>
      <c r="J14" s="7"/>
      <c r="K14" s="40">
        <v>307858</v>
      </c>
      <c r="L14" s="7"/>
      <c r="M14" s="7"/>
      <c r="N14" s="7"/>
      <c r="O14" s="7"/>
      <c r="P14" s="7"/>
      <c r="Q14" s="72"/>
      <c r="R14" s="60"/>
      <c r="S14" s="73">
        <v>2628774</v>
      </c>
      <c r="T14" s="60"/>
    </row>
    <row r="15" spans="2:20" x14ac:dyDescent="0.2">
      <c r="B15" s="68" t="s">
        <v>20</v>
      </c>
      <c r="C15" s="62"/>
      <c r="D15" s="62"/>
      <c r="E15" s="62"/>
      <c r="F15" s="62"/>
      <c r="G15" s="62"/>
      <c r="H15" s="62"/>
      <c r="I15" s="62"/>
      <c r="J15" s="60"/>
      <c r="K15" s="2"/>
      <c r="L15" s="2"/>
      <c r="M15" s="2"/>
      <c r="N15" s="2"/>
      <c r="O15" s="2"/>
      <c r="P15" s="2"/>
      <c r="Q15" s="69"/>
      <c r="R15" s="60"/>
      <c r="S15" s="69"/>
      <c r="T15" s="60"/>
    </row>
    <row r="16" spans="2:20" ht="18" x14ac:dyDescent="0.2">
      <c r="B16" s="57" t="s">
        <v>2</v>
      </c>
      <c r="C16" s="58"/>
      <c r="D16" s="58"/>
      <c r="E16" s="58"/>
      <c r="F16" s="58"/>
      <c r="H16" s="3" t="s">
        <v>3</v>
      </c>
      <c r="I16" s="9" t="s">
        <v>194</v>
      </c>
      <c r="J16" s="3" t="s">
        <v>4</v>
      </c>
      <c r="K16" s="3" t="s">
        <v>5</v>
      </c>
      <c r="L16" s="3" t="s">
        <v>6</v>
      </c>
      <c r="M16" s="3" t="s">
        <v>7</v>
      </c>
      <c r="N16" s="3" t="s">
        <v>8</v>
      </c>
      <c r="O16" s="3" t="s">
        <v>9</v>
      </c>
      <c r="P16" s="3" t="s">
        <v>10</v>
      </c>
      <c r="Q16" s="59" t="s">
        <v>11</v>
      </c>
      <c r="R16" s="60"/>
      <c r="S16" s="59" t="s">
        <v>198</v>
      </c>
      <c r="T16" s="60"/>
    </row>
    <row r="17" spans="2:20" x14ac:dyDescent="0.2">
      <c r="B17" s="4"/>
      <c r="C17" s="61" t="s">
        <v>13</v>
      </c>
      <c r="D17" s="62"/>
      <c r="E17" s="62"/>
      <c r="F17" s="60"/>
      <c r="G17" s="8" t="str">
        <f>IF(SUMPRODUCT(--ISNUMBER(SEARCH('Dropdown Selections'!C$2,C17)))&gt;0,'Dropdown Selections'!A$2,IF(SUMPRODUCT(--ISNUMBER(SEARCH('Dropdown Selections'!C$3,C17)))&gt;0,'Dropdown Selections'!A$3,IF(SUMPRODUCT(--ISNUMBER(SEARCH('Dropdown Selections'!D$4:D$9,C17)))&gt;0,'Dropdown Selections'!A$4,IF(SUMPRODUCT(--ISNUMBER(SEARCH('Dropdown Selections'!D$11:D$13,C17)))&gt;0,'Dropdown Selections'!A$5,IF(SUMPRODUCT(--ISNUMBER(SEARCH('Dropdown Selections'!C$15,C17)))&gt;0,'Dropdown Selections'!A$6,IF(SUMPRODUCT(--ISNUMBER(SEARCH('Dropdown Selections'!D$16:D$19,C17)))&gt;0,'Dropdown Selections'!A$7,IF(SUMPRODUCT(--ISNUMBER(SEARCH('Dropdown Selections'!C$21,C17)))&gt;0,'Dropdown Selections'!A$8,IF(SUMPRODUCT(--ISNUMBER(SEARCH('Dropdown Selections'!D$22:D$25,C17)))&gt;0,'Dropdown Selections'!A$9,IF(C17="331900 - Federal Grant - Other","OTHER",IF(C17="Total","TOTAL OF ALL CATEGORIES",""))))))))))</f>
        <v>GENERAL GOVERNMENT</v>
      </c>
      <c r="H17" s="39">
        <v>5987</v>
      </c>
      <c r="I17" s="5"/>
      <c r="J17" s="5"/>
      <c r="K17" s="5"/>
      <c r="L17" s="5"/>
      <c r="M17" s="5"/>
      <c r="N17" s="5"/>
      <c r="O17" s="5"/>
      <c r="P17" s="5"/>
      <c r="Q17" s="63"/>
      <c r="R17" s="60"/>
      <c r="S17" s="64">
        <v>5987</v>
      </c>
      <c r="T17" s="60"/>
    </row>
    <row r="18" spans="2:20" x14ac:dyDescent="0.2">
      <c r="B18" s="4"/>
      <c r="C18" s="61" t="s">
        <v>14</v>
      </c>
      <c r="D18" s="62"/>
      <c r="E18" s="62"/>
      <c r="F18" s="60"/>
      <c r="G18" s="8" t="str">
        <f>IF(SUMPRODUCT(--ISNUMBER(SEARCH('Dropdown Selections'!C$2,C18)))&gt;0,'Dropdown Selections'!A$2,IF(SUMPRODUCT(--ISNUMBER(SEARCH('Dropdown Selections'!C$3,C18)))&gt;0,'Dropdown Selections'!A$3,IF(SUMPRODUCT(--ISNUMBER(SEARCH('Dropdown Selections'!D$4:D$9,C18)))&gt;0,'Dropdown Selections'!A$4,IF(SUMPRODUCT(--ISNUMBER(SEARCH('Dropdown Selections'!D$11:D$13,C18)))&gt;0,'Dropdown Selections'!A$5,IF(SUMPRODUCT(--ISNUMBER(SEARCH('Dropdown Selections'!C$15,C18)))&gt;0,'Dropdown Selections'!A$6,IF(SUMPRODUCT(--ISNUMBER(SEARCH('Dropdown Selections'!D$16:D$19,C18)))&gt;0,'Dropdown Selections'!A$7,IF(SUMPRODUCT(--ISNUMBER(SEARCH('Dropdown Selections'!C$21,C18)))&gt;0,'Dropdown Selections'!A$8,IF(SUMPRODUCT(--ISNUMBER(SEARCH('Dropdown Selections'!D$22:D$25,C18)))&gt;0,'Dropdown Selections'!A$9,IF(C18="331900 - Federal Grant - Other","OTHER",IF(C18="Total","TOTAL OF ALL CATEGORIES",""))))))))))</f>
        <v>PUBLIC SAFETY</v>
      </c>
      <c r="H18" s="39">
        <v>164285</v>
      </c>
      <c r="I18" s="39">
        <v>402282</v>
      </c>
      <c r="J18" s="5"/>
      <c r="K18" s="5"/>
      <c r="L18" s="5"/>
      <c r="M18" s="5"/>
      <c r="N18" s="5"/>
      <c r="O18" s="5"/>
      <c r="P18" s="5"/>
      <c r="Q18" s="63"/>
      <c r="R18" s="60"/>
      <c r="S18" s="64">
        <v>566567</v>
      </c>
      <c r="T18" s="60"/>
    </row>
    <row r="19" spans="2:20" x14ac:dyDescent="0.2">
      <c r="B19" s="4"/>
      <c r="C19" s="61" t="s">
        <v>17</v>
      </c>
      <c r="D19" s="62"/>
      <c r="E19" s="62"/>
      <c r="F19" s="60"/>
      <c r="G19" s="8" t="str">
        <f>IF(SUMPRODUCT(--ISNUMBER(SEARCH('Dropdown Selections'!C$2,C19)))&gt;0,'Dropdown Selections'!A$2,IF(SUMPRODUCT(--ISNUMBER(SEARCH('Dropdown Selections'!C$3,C19)))&gt;0,'Dropdown Selections'!A$3,IF(SUMPRODUCT(--ISNUMBER(SEARCH('Dropdown Selections'!D$4:D$9,C19)))&gt;0,'Dropdown Selections'!A$4,IF(SUMPRODUCT(--ISNUMBER(SEARCH('Dropdown Selections'!D$11:D$13,C19)))&gt;0,'Dropdown Selections'!A$5,IF(SUMPRODUCT(--ISNUMBER(SEARCH('Dropdown Selections'!C$15,C19)))&gt;0,'Dropdown Selections'!A$6,IF(SUMPRODUCT(--ISNUMBER(SEARCH('Dropdown Selections'!D$16:D$19,C19)))&gt;0,'Dropdown Selections'!A$7,IF(SUMPRODUCT(--ISNUMBER(SEARCH('Dropdown Selections'!C$21,C19)))&gt;0,'Dropdown Selections'!A$8,IF(SUMPRODUCT(--ISNUMBER(SEARCH('Dropdown Selections'!D$22:D$25,C19)))&gt;0,'Dropdown Selections'!A$9,IF(C19="331900 - Federal Grant - Other","OTHER",IF(C19="Total","TOTAL OF ALL CATEGORIES",""))))))))))</f>
        <v>ECONOMIC ENVIRONMENT</v>
      </c>
      <c r="H19" s="5"/>
      <c r="I19" s="39">
        <v>779946</v>
      </c>
      <c r="J19" s="5"/>
      <c r="K19" s="5"/>
      <c r="L19" s="5"/>
      <c r="M19" s="5"/>
      <c r="N19" s="5"/>
      <c r="O19" s="5"/>
      <c r="P19" s="5"/>
      <c r="Q19" s="63"/>
      <c r="R19" s="60"/>
      <c r="S19" s="64">
        <v>779946</v>
      </c>
      <c r="T19" s="60"/>
    </row>
    <row r="20" spans="2:20" x14ac:dyDescent="0.2">
      <c r="B20" s="6"/>
      <c r="C20" s="70" t="s">
        <v>12</v>
      </c>
      <c r="D20" s="71"/>
      <c r="E20" s="75" t="s">
        <v>12</v>
      </c>
      <c r="F20" s="60"/>
      <c r="G20" s="8" t="str">
        <f>IF(SUMPRODUCT(--ISNUMBER(SEARCH('Dropdown Selections'!C$2,C20)))&gt;0,'Dropdown Selections'!A$2,IF(SUMPRODUCT(--ISNUMBER(SEARCH('Dropdown Selections'!C$3,C20)))&gt;0,'Dropdown Selections'!A$3,IF(SUMPRODUCT(--ISNUMBER(SEARCH('Dropdown Selections'!D$4:D$9,C20)))&gt;0,'Dropdown Selections'!A$4,IF(SUMPRODUCT(--ISNUMBER(SEARCH('Dropdown Selections'!D$11:D$13,C20)))&gt;0,'Dropdown Selections'!A$5,IF(SUMPRODUCT(--ISNUMBER(SEARCH('Dropdown Selections'!C$15,C20)))&gt;0,'Dropdown Selections'!A$6,IF(SUMPRODUCT(--ISNUMBER(SEARCH('Dropdown Selections'!D$16:D$19,C20)))&gt;0,'Dropdown Selections'!A$7,IF(SUMPRODUCT(--ISNUMBER(SEARCH('Dropdown Selections'!C$21,C20)))&gt;0,'Dropdown Selections'!A$8,IF(SUMPRODUCT(--ISNUMBER(SEARCH('Dropdown Selections'!D$22:D$25,C20)))&gt;0,'Dropdown Selections'!A$9,IF(C20="331900 - Federal Grant - Other","OTHER",IF(C20="Total","TOTAL OF ALL CATEGORIES",""))))))))))</f>
        <v>TOTAL OF ALL CATEGORIES</v>
      </c>
      <c r="H20" s="40">
        <v>170272</v>
      </c>
      <c r="I20" s="40">
        <v>1182228</v>
      </c>
      <c r="J20" s="7"/>
      <c r="K20" s="7"/>
      <c r="L20" s="7"/>
      <c r="M20" s="7"/>
      <c r="N20" s="7"/>
      <c r="O20" s="7"/>
      <c r="P20" s="7"/>
      <c r="Q20" s="72"/>
      <c r="R20" s="60"/>
      <c r="S20" s="73">
        <v>1352500</v>
      </c>
      <c r="T20" s="60"/>
    </row>
    <row r="21" spans="2:20" x14ac:dyDescent="0.2">
      <c r="B21" s="68" t="s">
        <v>21</v>
      </c>
      <c r="C21" s="62"/>
      <c r="D21" s="62"/>
      <c r="E21" s="62"/>
      <c r="F21" s="62"/>
      <c r="G21" s="62"/>
      <c r="H21" s="62"/>
      <c r="I21" s="62"/>
      <c r="J21" s="60"/>
      <c r="K21" s="2"/>
      <c r="L21" s="2"/>
      <c r="M21" s="2"/>
      <c r="N21" s="2"/>
      <c r="O21" s="2"/>
      <c r="P21" s="2"/>
      <c r="Q21" s="69"/>
      <c r="R21" s="60"/>
      <c r="S21" s="69"/>
      <c r="T21" s="60"/>
    </row>
    <row r="22" spans="2:20" ht="18" x14ac:dyDescent="0.2">
      <c r="B22" s="57" t="s">
        <v>2</v>
      </c>
      <c r="C22" s="58"/>
      <c r="D22" s="58"/>
      <c r="E22" s="58"/>
      <c r="F22" s="58"/>
      <c r="H22" s="3" t="s">
        <v>3</v>
      </c>
      <c r="I22" s="9" t="s">
        <v>194</v>
      </c>
      <c r="J22" s="3" t="s">
        <v>4</v>
      </c>
      <c r="K22" s="3" t="s">
        <v>5</v>
      </c>
      <c r="L22" s="3" t="s">
        <v>6</v>
      </c>
      <c r="M22" s="3" t="s">
        <v>7</v>
      </c>
      <c r="N22" s="3" t="s">
        <v>8</v>
      </c>
      <c r="O22" s="3" t="s">
        <v>9</v>
      </c>
      <c r="P22" s="3" t="s">
        <v>10</v>
      </c>
      <c r="Q22" s="59" t="s">
        <v>11</v>
      </c>
      <c r="R22" s="60"/>
      <c r="S22" s="59" t="s">
        <v>198</v>
      </c>
      <c r="T22" s="60"/>
    </row>
    <row r="23" spans="2:20" x14ac:dyDescent="0.2">
      <c r="B23" s="4"/>
      <c r="C23" s="61" t="s">
        <v>13</v>
      </c>
      <c r="D23" s="62"/>
      <c r="E23" s="62"/>
      <c r="F23" s="60"/>
      <c r="G23" s="8" t="str">
        <f>IF(SUMPRODUCT(--ISNUMBER(SEARCH('Dropdown Selections'!C$2,C23)))&gt;0,'Dropdown Selections'!A$2,IF(SUMPRODUCT(--ISNUMBER(SEARCH('Dropdown Selections'!C$3,C23)))&gt;0,'Dropdown Selections'!A$3,IF(SUMPRODUCT(--ISNUMBER(SEARCH('Dropdown Selections'!D$4:D$9,C23)))&gt;0,'Dropdown Selections'!A$4,IF(SUMPRODUCT(--ISNUMBER(SEARCH('Dropdown Selections'!D$11:D$13,C23)))&gt;0,'Dropdown Selections'!A$5,IF(SUMPRODUCT(--ISNUMBER(SEARCH('Dropdown Selections'!C$15,C23)))&gt;0,'Dropdown Selections'!A$6,IF(SUMPRODUCT(--ISNUMBER(SEARCH('Dropdown Selections'!D$16:D$19,C23)))&gt;0,'Dropdown Selections'!A$7,IF(SUMPRODUCT(--ISNUMBER(SEARCH('Dropdown Selections'!C$21,C23)))&gt;0,'Dropdown Selections'!A$8,IF(SUMPRODUCT(--ISNUMBER(SEARCH('Dropdown Selections'!D$22:D$25,C23)))&gt;0,'Dropdown Selections'!A$9,IF(C23="331900 - Federal Grant - Other","OTHER",IF(C23="Total","TOTAL OF ALL CATEGORIES",""))))))))))</f>
        <v>GENERAL GOVERNMENT</v>
      </c>
      <c r="H23" s="39">
        <v>205986</v>
      </c>
      <c r="I23" s="39">
        <v>501431</v>
      </c>
      <c r="J23" s="5"/>
      <c r="K23" s="5"/>
      <c r="L23" s="5"/>
      <c r="M23" s="5"/>
      <c r="N23" s="5"/>
      <c r="O23" s="5"/>
      <c r="P23" s="5"/>
      <c r="Q23" s="63"/>
      <c r="R23" s="60"/>
      <c r="S23" s="64">
        <v>707417</v>
      </c>
      <c r="T23" s="60"/>
    </row>
    <row r="24" spans="2:20" x14ac:dyDescent="0.2">
      <c r="B24" s="4"/>
      <c r="C24" s="61" t="s">
        <v>14</v>
      </c>
      <c r="D24" s="62"/>
      <c r="E24" s="62"/>
      <c r="F24" s="60"/>
      <c r="G24" s="8" t="str">
        <f>IF(SUMPRODUCT(--ISNUMBER(SEARCH('Dropdown Selections'!C$2,C24)))&gt;0,'Dropdown Selections'!A$2,IF(SUMPRODUCT(--ISNUMBER(SEARCH('Dropdown Selections'!C$3,C24)))&gt;0,'Dropdown Selections'!A$3,IF(SUMPRODUCT(--ISNUMBER(SEARCH('Dropdown Selections'!D$4:D$9,C24)))&gt;0,'Dropdown Selections'!A$4,IF(SUMPRODUCT(--ISNUMBER(SEARCH('Dropdown Selections'!D$11:D$13,C24)))&gt;0,'Dropdown Selections'!A$5,IF(SUMPRODUCT(--ISNUMBER(SEARCH('Dropdown Selections'!C$15,C24)))&gt;0,'Dropdown Selections'!A$6,IF(SUMPRODUCT(--ISNUMBER(SEARCH('Dropdown Selections'!D$16:D$19,C24)))&gt;0,'Dropdown Selections'!A$7,IF(SUMPRODUCT(--ISNUMBER(SEARCH('Dropdown Selections'!C$21,C24)))&gt;0,'Dropdown Selections'!A$8,IF(SUMPRODUCT(--ISNUMBER(SEARCH('Dropdown Selections'!D$22:D$25,C24)))&gt;0,'Dropdown Selections'!A$9,IF(C24="331900 - Federal Grant - Other","OTHER",IF(C24="Total","TOTAL OF ALL CATEGORIES",""))))))))))</f>
        <v>PUBLIC SAFETY</v>
      </c>
      <c r="H24" s="39">
        <v>3212952</v>
      </c>
      <c r="I24" s="5"/>
      <c r="J24" s="5"/>
      <c r="K24" s="5"/>
      <c r="L24" s="5"/>
      <c r="M24" s="5"/>
      <c r="N24" s="5"/>
      <c r="O24" s="5"/>
      <c r="P24" s="5"/>
      <c r="Q24" s="63"/>
      <c r="R24" s="60"/>
      <c r="S24" s="64">
        <v>3212952</v>
      </c>
      <c r="T24" s="60"/>
    </row>
    <row r="25" spans="2:20" x14ac:dyDescent="0.2">
      <c r="B25" s="4"/>
      <c r="C25" s="61" t="s">
        <v>15</v>
      </c>
      <c r="D25" s="62"/>
      <c r="E25" s="62"/>
      <c r="F25" s="60"/>
      <c r="G25" s="8" t="str">
        <f>IF(SUMPRODUCT(--ISNUMBER(SEARCH('Dropdown Selections'!C$2,C25)))&gt;0,'Dropdown Selections'!A$2,IF(SUMPRODUCT(--ISNUMBER(SEARCH('Dropdown Selections'!C$3,C25)))&gt;0,'Dropdown Selections'!A$3,IF(SUMPRODUCT(--ISNUMBER(SEARCH('Dropdown Selections'!D$4:D$9,C25)))&gt;0,'Dropdown Selections'!A$4,IF(SUMPRODUCT(--ISNUMBER(SEARCH('Dropdown Selections'!D$11:D$13,C25)))&gt;0,'Dropdown Selections'!A$5,IF(SUMPRODUCT(--ISNUMBER(SEARCH('Dropdown Selections'!C$15,C25)))&gt;0,'Dropdown Selections'!A$6,IF(SUMPRODUCT(--ISNUMBER(SEARCH('Dropdown Selections'!D$16:D$19,C25)))&gt;0,'Dropdown Selections'!A$7,IF(SUMPRODUCT(--ISNUMBER(SEARCH('Dropdown Selections'!C$21,C25)))&gt;0,'Dropdown Selections'!A$8,IF(SUMPRODUCT(--ISNUMBER(SEARCH('Dropdown Selections'!D$22:D$25,C25)))&gt;0,'Dropdown Selections'!A$9,IF(C25="331900 - Federal Grant - Other","OTHER",IF(C25="Total","TOTAL OF ALL CATEGORIES",""))))))))))</f>
        <v>PHYSICAL ENVIRONMENT</v>
      </c>
      <c r="H25" s="39">
        <v>131247</v>
      </c>
      <c r="I25" s="5"/>
      <c r="J25" s="5"/>
      <c r="K25" s="5"/>
      <c r="L25" s="5"/>
      <c r="M25" s="5"/>
      <c r="N25" s="5"/>
      <c r="O25" s="5"/>
      <c r="P25" s="5"/>
      <c r="Q25" s="63"/>
      <c r="R25" s="60"/>
      <c r="S25" s="64">
        <v>131247</v>
      </c>
      <c r="T25" s="60"/>
    </row>
    <row r="26" spans="2:20" x14ac:dyDescent="0.2">
      <c r="B26" s="4"/>
      <c r="C26" s="61" t="s">
        <v>16</v>
      </c>
      <c r="D26" s="62"/>
      <c r="E26" s="62"/>
      <c r="F26" s="60"/>
      <c r="G26" s="8" t="str">
        <f>IF(SUMPRODUCT(--ISNUMBER(SEARCH('Dropdown Selections'!C$2,C26)))&gt;0,'Dropdown Selections'!A$2,IF(SUMPRODUCT(--ISNUMBER(SEARCH('Dropdown Selections'!C$3,C26)))&gt;0,'Dropdown Selections'!A$3,IF(SUMPRODUCT(--ISNUMBER(SEARCH('Dropdown Selections'!D$4:D$9,C26)))&gt;0,'Dropdown Selections'!A$4,IF(SUMPRODUCT(--ISNUMBER(SEARCH('Dropdown Selections'!D$11:D$13,C26)))&gt;0,'Dropdown Selections'!A$5,IF(SUMPRODUCT(--ISNUMBER(SEARCH('Dropdown Selections'!C$15,C26)))&gt;0,'Dropdown Selections'!A$6,IF(SUMPRODUCT(--ISNUMBER(SEARCH('Dropdown Selections'!D$16:D$19,C26)))&gt;0,'Dropdown Selections'!A$7,IF(SUMPRODUCT(--ISNUMBER(SEARCH('Dropdown Selections'!C$21,C26)))&gt;0,'Dropdown Selections'!A$8,IF(SUMPRODUCT(--ISNUMBER(SEARCH('Dropdown Selections'!D$22:D$25,C26)))&gt;0,'Dropdown Selections'!A$9,IF(C26="331900 - Federal Grant - Other","OTHER",IF(C26="Total","TOTAL OF ALL CATEGORIES",""))))))))))</f>
        <v>TRANSPORTATION</v>
      </c>
      <c r="H26" s="39">
        <v>2868097</v>
      </c>
      <c r="I26" s="39">
        <v>3480540</v>
      </c>
      <c r="J26" s="5"/>
      <c r="K26" s="5"/>
      <c r="L26" s="5"/>
      <c r="M26" s="5"/>
      <c r="N26" s="5"/>
      <c r="O26" s="5"/>
      <c r="P26" s="5"/>
      <c r="Q26" s="63"/>
      <c r="R26" s="60"/>
      <c r="S26" s="64">
        <v>6348637</v>
      </c>
      <c r="T26" s="60"/>
    </row>
    <row r="27" spans="2:20" x14ac:dyDescent="0.2">
      <c r="B27" s="4"/>
      <c r="C27" s="61" t="s">
        <v>17</v>
      </c>
      <c r="D27" s="62"/>
      <c r="E27" s="62"/>
      <c r="F27" s="60"/>
      <c r="G27" s="8" t="str">
        <f>IF(SUMPRODUCT(--ISNUMBER(SEARCH('Dropdown Selections'!C$2,C27)))&gt;0,'Dropdown Selections'!A$2,IF(SUMPRODUCT(--ISNUMBER(SEARCH('Dropdown Selections'!C$3,C27)))&gt;0,'Dropdown Selections'!A$3,IF(SUMPRODUCT(--ISNUMBER(SEARCH('Dropdown Selections'!D$4:D$9,C27)))&gt;0,'Dropdown Selections'!A$4,IF(SUMPRODUCT(--ISNUMBER(SEARCH('Dropdown Selections'!D$11:D$13,C27)))&gt;0,'Dropdown Selections'!A$5,IF(SUMPRODUCT(--ISNUMBER(SEARCH('Dropdown Selections'!C$15,C27)))&gt;0,'Dropdown Selections'!A$6,IF(SUMPRODUCT(--ISNUMBER(SEARCH('Dropdown Selections'!D$16:D$19,C27)))&gt;0,'Dropdown Selections'!A$7,IF(SUMPRODUCT(--ISNUMBER(SEARCH('Dropdown Selections'!C$21,C27)))&gt;0,'Dropdown Selections'!A$8,IF(SUMPRODUCT(--ISNUMBER(SEARCH('Dropdown Selections'!D$22:D$25,C27)))&gt;0,'Dropdown Selections'!A$9,IF(C27="331900 - Federal Grant - Other","OTHER",IF(C27="Total","TOTAL OF ALL CATEGORIES",""))))))))))</f>
        <v>ECONOMIC ENVIRONMENT</v>
      </c>
      <c r="H27" s="5"/>
      <c r="I27" s="5"/>
      <c r="J27" s="5"/>
      <c r="K27" s="5"/>
      <c r="L27" s="5"/>
      <c r="M27" s="5"/>
      <c r="N27" s="5"/>
      <c r="O27" s="5"/>
      <c r="P27" s="5"/>
      <c r="Q27" s="63"/>
      <c r="R27" s="60"/>
      <c r="S27" s="74">
        <v>0</v>
      </c>
      <c r="T27" s="60"/>
    </row>
    <row r="28" spans="2:20" x14ac:dyDescent="0.2">
      <c r="B28" s="4"/>
      <c r="C28" s="61" t="s">
        <v>18</v>
      </c>
      <c r="D28" s="62"/>
      <c r="E28" s="62"/>
      <c r="F28" s="60"/>
      <c r="G28" s="8" t="str">
        <f>IF(SUMPRODUCT(--ISNUMBER(SEARCH('Dropdown Selections'!C$2,C28)))&gt;0,'Dropdown Selections'!A$2,IF(SUMPRODUCT(--ISNUMBER(SEARCH('Dropdown Selections'!C$3,C28)))&gt;0,'Dropdown Selections'!A$3,IF(SUMPRODUCT(--ISNUMBER(SEARCH('Dropdown Selections'!D$4:D$9,C28)))&gt;0,'Dropdown Selections'!A$4,IF(SUMPRODUCT(--ISNUMBER(SEARCH('Dropdown Selections'!D$11:D$13,C28)))&gt;0,'Dropdown Selections'!A$5,IF(SUMPRODUCT(--ISNUMBER(SEARCH('Dropdown Selections'!C$15,C28)))&gt;0,'Dropdown Selections'!A$6,IF(SUMPRODUCT(--ISNUMBER(SEARCH('Dropdown Selections'!D$16:D$19,C28)))&gt;0,'Dropdown Selections'!A$7,IF(SUMPRODUCT(--ISNUMBER(SEARCH('Dropdown Selections'!C$21,C28)))&gt;0,'Dropdown Selections'!A$8,IF(SUMPRODUCT(--ISNUMBER(SEARCH('Dropdown Selections'!D$22:D$25,C28)))&gt;0,'Dropdown Selections'!A$9,IF(C28="331900 - Federal Grant - Other","OTHER",IF(C28="Total","TOTAL OF ALL CATEGORIES",""))))))))))</f>
        <v>HEALTH &amp; HUMAN SERVICES</v>
      </c>
      <c r="H28" s="5"/>
      <c r="I28" s="39">
        <v>11422</v>
      </c>
      <c r="J28" s="5"/>
      <c r="K28" s="5"/>
      <c r="L28" s="5"/>
      <c r="M28" s="5"/>
      <c r="N28" s="5"/>
      <c r="O28" s="5"/>
      <c r="P28" s="5"/>
      <c r="Q28" s="63"/>
      <c r="R28" s="60"/>
      <c r="S28" s="64">
        <v>11422</v>
      </c>
      <c r="T28" s="60"/>
    </row>
    <row r="29" spans="2:20" x14ac:dyDescent="0.2">
      <c r="B29" s="4"/>
      <c r="C29" s="61" t="s">
        <v>22</v>
      </c>
      <c r="D29" s="62"/>
      <c r="E29" s="62"/>
      <c r="F29" s="60"/>
      <c r="G29" s="8" t="str">
        <f>IF(SUMPRODUCT(--ISNUMBER(SEARCH('Dropdown Selections'!C$2,C29)))&gt;0,'Dropdown Selections'!A$2,IF(SUMPRODUCT(--ISNUMBER(SEARCH('Dropdown Selections'!C$3,C29)))&gt;0,'Dropdown Selections'!A$3,IF(SUMPRODUCT(--ISNUMBER(SEARCH('Dropdown Selections'!D$4:D$9,C29)))&gt;0,'Dropdown Selections'!A$4,IF(SUMPRODUCT(--ISNUMBER(SEARCH('Dropdown Selections'!D$11:D$13,C29)))&gt;0,'Dropdown Selections'!A$5,IF(SUMPRODUCT(--ISNUMBER(SEARCH('Dropdown Selections'!C$15,C29)))&gt;0,'Dropdown Selections'!A$6,IF(SUMPRODUCT(--ISNUMBER(SEARCH('Dropdown Selections'!D$16:D$19,C29)))&gt;0,'Dropdown Selections'!A$7,IF(SUMPRODUCT(--ISNUMBER(SEARCH('Dropdown Selections'!C$21,C29)))&gt;0,'Dropdown Selections'!A$8,IF(SUMPRODUCT(--ISNUMBER(SEARCH('Dropdown Selections'!D$22:D$25,C29)))&gt;0,'Dropdown Selections'!A$9,IF(C29="331900 - Federal Grant - Other","OTHER",IF(C29="Total","TOTAL OF ALL CATEGORIES",""))))))))))</f>
        <v>CULTURE/RECREATION</v>
      </c>
      <c r="H29" s="39">
        <v>6703</v>
      </c>
      <c r="I29" s="5"/>
      <c r="J29" s="5"/>
      <c r="K29" s="5"/>
      <c r="L29" s="5"/>
      <c r="M29" s="5"/>
      <c r="N29" s="5"/>
      <c r="O29" s="5"/>
      <c r="P29" s="5"/>
      <c r="Q29" s="63"/>
      <c r="R29" s="60"/>
      <c r="S29" s="64">
        <v>6703</v>
      </c>
      <c r="T29" s="60"/>
    </row>
    <row r="30" spans="2:20" x14ac:dyDescent="0.2">
      <c r="B30" s="6"/>
      <c r="C30" s="70" t="s">
        <v>12</v>
      </c>
      <c r="D30" s="71"/>
      <c r="E30" s="75" t="s">
        <v>12</v>
      </c>
      <c r="F30" s="60"/>
      <c r="G30" s="8" t="str">
        <f>IF(SUMPRODUCT(--ISNUMBER(SEARCH('Dropdown Selections'!C$2,C30)))&gt;0,'Dropdown Selections'!A$2,IF(SUMPRODUCT(--ISNUMBER(SEARCH('Dropdown Selections'!C$3,C30)))&gt;0,'Dropdown Selections'!A$3,IF(SUMPRODUCT(--ISNUMBER(SEARCH('Dropdown Selections'!D$4:D$9,C30)))&gt;0,'Dropdown Selections'!A$4,IF(SUMPRODUCT(--ISNUMBER(SEARCH('Dropdown Selections'!D$11:D$13,C30)))&gt;0,'Dropdown Selections'!A$5,IF(SUMPRODUCT(--ISNUMBER(SEARCH('Dropdown Selections'!C$15,C30)))&gt;0,'Dropdown Selections'!A$6,IF(SUMPRODUCT(--ISNUMBER(SEARCH('Dropdown Selections'!D$16:D$19,C30)))&gt;0,'Dropdown Selections'!A$7,IF(SUMPRODUCT(--ISNUMBER(SEARCH('Dropdown Selections'!C$21,C30)))&gt;0,'Dropdown Selections'!A$8,IF(SUMPRODUCT(--ISNUMBER(SEARCH('Dropdown Selections'!D$22:D$25,C30)))&gt;0,'Dropdown Selections'!A$9,IF(C30="331900 - Federal Grant - Other","OTHER",IF(C30="Total","TOTAL OF ALL CATEGORIES",""))))))))))</f>
        <v>TOTAL OF ALL CATEGORIES</v>
      </c>
      <c r="H30" s="40">
        <v>6424985</v>
      </c>
      <c r="I30" s="40">
        <v>3993393</v>
      </c>
      <c r="J30" s="7"/>
      <c r="K30" s="7"/>
      <c r="L30" s="7"/>
      <c r="M30" s="7"/>
      <c r="N30" s="7"/>
      <c r="O30" s="7"/>
      <c r="P30" s="7"/>
      <c r="Q30" s="72"/>
      <c r="R30" s="60"/>
      <c r="S30" s="73">
        <v>10418378</v>
      </c>
      <c r="T30" s="60"/>
    </row>
    <row r="31" spans="2:20" x14ac:dyDescent="0.2">
      <c r="B31" s="68" t="s">
        <v>23</v>
      </c>
      <c r="C31" s="62"/>
      <c r="D31" s="62"/>
      <c r="E31" s="62"/>
      <c r="F31" s="62"/>
      <c r="G31" s="62"/>
      <c r="H31" s="62"/>
      <c r="I31" s="62"/>
      <c r="J31" s="60"/>
      <c r="K31" s="2"/>
      <c r="L31" s="2"/>
      <c r="M31" s="2"/>
      <c r="N31" s="2"/>
      <c r="O31" s="2"/>
      <c r="P31" s="2"/>
      <c r="Q31" s="69"/>
      <c r="R31" s="60"/>
      <c r="S31" s="69"/>
      <c r="T31" s="60"/>
    </row>
    <row r="32" spans="2:20" ht="18" x14ac:dyDescent="0.2">
      <c r="B32" s="57" t="s">
        <v>2</v>
      </c>
      <c r="C32" s="58"/>
      <c r="D32" s="58"/>
      <c r="E32" s="58"/>
      <c r="F32" s="58"/>
      <c r="H32" s="3" t="s">
        <v>3</v>
      </c>
      <c r="I32" s="9" t="s">
        <v>194</v>
      </c>
      <c r="J32" s="3" t="s">
        <v>4</v>
      </c>
      <c r="K32" s="3" t="s">
        <v>5</v>
      </c>
      <c r="L32" s="3" t="s">
        <v>6</v>
      </c>
      <c r="M32" s="3" t="s">
        <v>7</v>
      </c>
      <c r="N32" s="3" t="s">
        <v>8</v>
      </c>
      <c r="O32" s="3" t="s">
        <v>9</v>
      </c>
      <c r="P32" s="3" t="s">
        <v>10</v>
      </c>
      <c r="Q32" s="59" t="s">
        <v>11</v>
      </c>
      <c r="R32" s="60"/>
      <c r="S32" s="59" t="s">
        <v>198</v>
      </c>
      <c r="T32" s="60"/>
    </row>
    <row r="33" spans="2:20" x14ac:dyDescent="0.2">
      <c r="B33" s="4"/>
      <c r="C33" s="61" t="s">
        <v>13</v>
      </c>
      <c r="D33" s="62"/>
      <c r="E33" s="62"/>
      <c r="F33" s="60"/>
      <c r="G33" s="8" t="str">
        <f>IF(SUMPRODUCT(--ISNUMBER(SEARCH('Dropdown Selections'!C$2,C33)))&gt;0,'Dropdown Selections'!A$2,IF(SUMPRODUCT(--ISNUMBER(SEARCH('Dropdown Selections'!C$3,C33)))&gt;0,'Dropdown Selections'!A$3,IF(SUMPRODUCT(--ISNUMBER(SEARCH('Dropdown Selections'!D$4:D$9,C33)))&gt;0,'Dropdown Selections'!A$4,IF(SUMPRODUCT(--ISNUMBER(SEARCH('Dropdown Selections'!D$11:D$13,C33)))&gt;0,'Dropdown Selections'!A$5,IF(SUMPRODUCT(--ISNUMBER(SEARCH('Dropdown Selections'!C$15,C33)))&gt;0,'Dropdown Selections'!A$6,IF(SUMPRODUCT(--ISNUMBER(SEARCH('Dropdown Selections'!D$16:D$19,C33)))&gt;0,'Dropdown Selections'!A$7,IF(SUMPRODUCT(--ISNUMBER(SEARCH('Dropdown Selections'!C$21,C33)))&gt;0,'Dropdown Selections'!A$8,IF(SUMPRODUCT(--ISNUMBER(SEARCH('Dropdown Selections'!D$22:D$25,C33)))&gt;0,'Dropdown Selections'!A$9,IF(C33="331900 - Federal Grant - Other","OTHER",IF(C33="Total","TOTAL OF ALL CATEGORIES",""))))))))))</f>
        <v>GENERAL GOVERNMENT</v>
      </c>
      <c r="H33" s="39">
        <v>30413</v>
      </c>
      <c r="I33" s="5"/>
      <c r="J33" s="5"/>
      <c r="K33" s="5"/>
      <c r="L33" s="5"/>
      <c r="M33" s="5"/>
      <c r="N33" s="5"/>
      <c r="O33" s="5"/>
      <c r="P33" s="5"/>
      <c r="Q33" s="63"/>
      <c r="R33" s="60"/>
      <c r="S33" s="64">
        <v>30413</v>
      </c>
      <c r="T33" s="60"/>
    </row>
    <row r="34" spans="2:20" x14ac:dyDescent="0.2">
      <c r="B34" s="4"/>
      <c r="C34" s="61" t="s">
        <v>14</v>
      </c>
      <c r="D34" s="62"/>
      <c r="E34" s="62"/>
      <c r="F34" s="60"/>
      <c r="G34" s="8" t="str">
        <f>IF(SUMPRODUCT(--ISNUMBER(SEARCH('Dropdown Selections'!C$2,C34)))&gt;0,'Dropdown Selections'!A$2,IF(SUMPRODUCT(--ISNUMBER(SEARCH('Dropdown Selections'!C$3,C34)))&gt;0,'Dropdown Selections'!A$3,IF(SUMPRODUCT(--ISNUMBER(SEARCH('Dropdown Selections'!D$4:D$9,C34)))&gt;0,'Dropdown Selections'!A$4,IF(SUMPRODUCT(--ISNUMBER(SEARCH('Dropdown Selections'!D$11:D$13,C34)))&gt;0,'Dropdown Selections'!A$5,IF(SUMPRODUCT(--ISNUMBER(SEARCH('Dropdown Selections'!C$15,C34)))&gt;0,'Dropdown Selections'!A$6,IF(SUMPRODUCT(--ISNUMBER(SEARCH('Dropdown Selections'!D$16:D$19,C34)))&gt;0,'Dropdown Selections'!A$7,IF(SUMPRODUCT(--ISNUMBER(SEARCH('Dropdown Selections'!C$21,C34)))&gt;0,'Dropdown Selections'!A$8,IF(SUMPRODUCT(--ISNUMBER(SEARCH('Dropdown Selections'!D$22:D$25,C34)))&gt;0,'Dropdown Selections'!A$9,IF(C34="331900 - Federal Grant - Other","OTHER",IF(C34="Total","TOTAL OF ALL CATEGORIES",""))))))))))</f>
        <v>PUBLIC SAFETY</v>
      </c>
      <c r="H34" s="39">
        <v>126333</v>
      </c>
      <c r="I34" s="5"/>
      <c r="J34" s="5"/>
      <c r="K34" s="5"/>
      <c r="L34" s="5"/>
      <c r="M34" s="5"/>
      <c r="N34" s="5"/>
      <c r="O34" s="5"/>
      <c r="P34" s="5"/>
      <c r="Q34" s="63"/>
      <c r="R34" s="60"/>
      <c r="S34" s="64">
        <v>126333</v>
      </c>
      <c r="T34" s="60"/>
    </row>
    <row r="35" spans="2:20" x14ac:dyDescent="0.2">
      <c r="B35" s="4"/>
      <c r="C35" s="61" t="s">
        <v>17</v>
      </c>
      <c r="D35" s="62"/>
      <c r="E35" s="62"/>
      <c r="F35" s="60"/>
      <c r="G35" s="8" t="str">
        <f>IF(SUMPRODUCT(--ISNUMBER(SEARCH('Dropdown Selections'!C$2,C35)))&gt;0,'Dropdown Selections'!A$2,IF(SUMPRODUCT(--ISNUMBER(SEARCH('Dropdown Selections'!C$3,C35)))&gt;0,'Dropdown Selections'!A$3,IF(SUMPRODUCT(--ISNUMBER(SEARCH('Dropdown Selections'!D$4:D$9,C35)))&gt;0,'Dropdown Selections'!A$4,IF(SUMPRODUCT(--ISNUMBER(SEARCH('Dropdown Selections'!D$11:D$13,C35)))&gt;0,'Dropdown Selections'!A$5,IF(SUMPRODUCT(--ISNUMBER(SEARCH('Dropdown Selections'!C$15,C35)))&gt;0,'Dropdown Selections'!A$6,IF(SUMPRODUCT(--ISNUMBER(SEARCH('Dropdown Selections'!D$16:D$19,C35)))&gt;0,'Dropdown Selections'!A$7,IF(SUMPRODUCT(--ISNUMBER(SEARCH('Dropdown Selections'!C$21,C35)))&gt;0,'Dropdown Selections'!A$8,IF(SUMPRODUCT(--ISNUMBER(SEARCH('Dropdown Selections'!D$22:D$25,C35)))&gt;0,'Dropdown Selections'!A$9,IF(C35="331900 - Federal Grant - Other","OTHER",IF(C35="Total","TOTAL OF ALL CATEGORIES",""))))))))))</f>
        <v>ECONOMIC ENVIRONMENT</v>
      </c>
      <c r="H35" s="39">
        <v>76551</v>
      </c>
      <c r="I35" s="5"/>
      <c r="J35" s="5"/>
      <c r="K35" s="5"/>
      <c r="L35" s="5"/>
      <c r="M35" s="5"/>
      <c r="N35" s="5"/>
      <c r="O35" s="5"/>
      <c r="P35" s="5"/>
      <c r="Q35" s="63"/>
      <c r="R35" s="60"/>
      <c r="S35" s="64">
        <v>76551</v>
      </c>
      <c r="T35" s="60"/>
    </row>
    <row r="36" spans="2:20" x14ac:dyDescent="0.2">
      <c r="B36" s="4"/>
      <c r="C36" s="61" t="s">
        <v>24</v>
      </c>
      <c r="D36" s="62"/>
      <c r="E36" s="62"/>
      <c r="F36" s="60"/>
      <c r="G36" s="8" t="str">
        <f>IF(SUMPRODUCT(--ISNUMBER(SEARCH('Dropdown Selections'!C$2,C36)))&gt;0,'Dropdown Selections'!A$2,IF(SUMPRODUCT(--ISNUMBER(SEARCH('Dropdown Selections'!C$3,C36)))&gt;0,'Dropdown Selections'!A$3,IF(SUMPRODUCT(--ISNUMBER(SEARCH('Dropdown Selections'!D$4:D$9,C36)))&gt;0,'Dropdown Selections'!A$4,IF(SUMPRODUCT(--ISNUMBER(SEARCH('Dropdown Selections'!D$11:D$13,C36)))&gt;0,'Dropdown Selections'!A$5,IF(SUMPRODUCT(--ISNUMBER(SEARCH('Dropdown Selections'!C$15,C36)))&gt;0,'Dropdown Selections'!A$6,IF(SUMPRODUCT(--ISNUMBER(SEARCH('Dropdown Selections'!D$16:D$19,C36)))&gt;0,'Dropdown Selections'!A$7,IF(SUMPRODUCT(--ISNUMBER(SEARCH('Dropdown Selections'!C$21,C36)))&gt;0,'Dropdown Selections'!A$8,IF(SUMPRODUCT(--ISNUMBER(SEARCH('Dropdown Selections'!D$22:D$25,C36)))&gt;0,'Dropdown Selections'!A$9,IF(C36="331900 - Federal Grant - Other","OTHER",IF(C36="Total","TOTAL OF ALL CATEGORIES",""))))))))))</f>
        <v>HEALTH &amp; HUMAN SERVICES</v>
      </c>
      <c r="H36" s="5"/>
      <c r="I36" s="39">
        <v>142857</v>
      </c>
      <c r="J36" s="5"/>
      <c r="K36" s="5"/>
      <c r="L36" s="5"/>
      <c r="M36" s="5"/>
      <c r="N36" s="5"/>
      <c r="O36" s="5"/>
      <c r="P36" s="5"/>
      <c r="Q36" s="63"/>
      <c r="R36" s="60"/>
      <c r="S36" s="64">
        <v>142857</v>
      </c>
      <c r="T36" s="60"/>
    </row>
    <row r="37" spans="2:20" x14ac:dyDescent="0.2">
      <c r="B37" s="6"/>
      <c r="C37" s="70" t="s">
        <v>12</v>
      </c>
      <c r="D37" s="71"/>
      <c r="E37" s="75" t="s">
        <v>12</v>
      </c>
      <c r="F37" s="60"/>
      <c r="G37" s="8" t="str">
        <f>IF(SUMPRODUCT(--ISNUMBER(SEARCH('Dropdown Selections'!C$2,C37)))&gt;0,'Dropdown Selections'!A$2,IF(SUMPRODUCT(--ISNUMBER(SEARCH('Dropdown Selections'!C$3,C37)))&gt;0,'Dropdown Selections'!A$3,IF(SUMPRODUCT(--ISNUMBER(SEARCH('Dropdown Selections'!D$4:D$9,C37)))&gt;0,'Dropdown Selections'!A$4,IF(SUMPRODUCT(--ISNUMBER(SEARCH('Dropdown Selections'!D$11:D$13,C37)))&gt;0,'Dropdown Selections'!A$5,IF(SUMPRODUCT(--ISNUMBER(SEARCH('Dropdown Selections'!C$15,C37)))&gt;0,'Dropdown Selections'!A$6,IF(SUMPRODUCT(--ISNUMBER(SEARCH('Dropdown Selections'!D$16:D$19,C37)))&gt;0,'Dropdown Selections'!A$7,IF(SUMPRODUCT(--ISNUMBER(SEARCH('Dropdown Selections'!C$21,C37)))&gt;0,'Dropdown Selections'!A$8,IF(SUMPRODUCT(--ISNUMBER(SEARCH('Dropdown Selections'!D$22:D$25,C37)))&gt;0,'Dropdown Selections'!A$9,IF(C37="331900 - Federal Grant - Other","OTHER",IF(C37="Total","TOTAL OF ALL CATEGORIES",""))))))))))</f>
        <v>TOTAL OF ALL CATEGORIES</v>
      </c>
      <c r="H37" s="40">
        <v>233297</v>
      </c>
      <c r="I37" s="40">
        <v>142857</v>
      </c>
      <c r="J37" s="7"/>
      <c r="K37" s="7"/>
      <c r="L37" s="7"/>
      <c r="M37" s="7"/>
      <c r="N37" s="7"/>
      <c r="O37" s="7"/>
      <c r="P37" s="7"/>
      <c r="Q37" s="72"/>
      <c r="R37" s="60"/>
      <c r="S37" s="73">
        <v>376154</v>
      </c>
      <c r="T37" s="60"/>
    </row>
    <row r="38" spans="2:20" x14ac:dyDescent="0.2">
      <c r="B38" s="68" t="s">
        <v>25</v>
      </c>
      <c r="C38" s="62"/>
      <c r="D38" s="62"/>
      <c r="E38" s="62"/>
      <c r="F38" s="62"/>
      <c r="G38" s="62"/>
      <c r="H38" s="62"/>
      <c r="I38" s="62"/>
      <c r="J38" s="60"/>
      <c r="K38" s="2"/>
      <c r="L38" s="2"/>
      <c r="M38" s="2"/>
      <c r="N38" s="2"/>
      <c r="O38" s="2"/>
      <c r="P38" s="2"/>
      <c r="Q38" s="69"/>
      <c r="R38" s="60"/>
      <c r="S38" s="69"/>
      <c r="T38" s="60"/>
    </row>
    <row r="39" spans="2:20" ht="18" x14ac:dyDescent="0.2">
      <c r="B39" s="57" t="s">
        <v>2</v>
      </c>
      <c r="C39" s="58"/>
      <c r="D39" s="58"/>
      <c r="E39" s="58"/>
      <c r="F39" s="58"/>
      <c r="H39" s="3" t="s">
        <v>3</v>
      </c>
      <c r="I39" s="9" t="s">
        <v>194</v>
      </c>
      <c r="J39" s="3" t="s">
        <v>4</v>
      </c>
      <c r="K39" s="3" t="s">
        <v>5</v>
      </c>
      <c r="L39" s="3" t="s">
        <v>6</v>
      </c>
      <c r="M39" s="3" t="s">
        <v>7</v>
      </c>
      <c r="N39" s="3" t="s">
        <v>8</v>
      </c>
      <c r="O39" s="3" t="s">
        <v>9</v>
      </c>
      <c r="P39" s="3" t="s">
        <v>10</v>
      </c>
      <c r="Q39" s="59" t="s">
        <v>11</v>
      </c>
      <c r="R39" s="60"/>
      <c r="S39" s="59" t="s">
        <v>198</v>
      </c>
      <c r="T39" s="60"/>
    </row>
    <row r="40" spans="2:20" x14ac:dyDescent="0.2">
      <c r="B40" s="4"/>
      <c r="C40" s="61" t="s">
        <v>13</v>
      </c>
      <c r="D40" s="62"/>
      <c r="E40" s="62"/>
      <c r="F40" s="60"/>
      <c r="G40" s="8" t="str">
        <f>IF(SUMPRODUCT(--ISNUMBER(SEARCH('Dropdown Selections'!C$2,C40)))&gt;0,'Dropdown Selections'!A$2,IF(SUMPRODUCT(--ISNUMBER(SEARCH('Dropdown Selections'!C$3,C40)))&gt;0,'Dropdown Selections'!A$3,IF(SUMPRODUCT(--ISNUMBER(SEARCH('Dropdown Selections'!D$4:D$9,C40)))&gt;0,'Dropdown Selections'!A$4,IF(SUMPRODUCT(--ISNUMBER(SEARCH('Dropdown Selections'!D$11:D$13,C40)))&gt;0,'Dropdown Selections'!A$5,IF(SUMPRODUCT(--ISNUMBER(SEARCH('Dropdown Selections'!C$15,C40)))&gt;0,'Dropdown Selections'!A$6,IF(SUMPRODUCT(--ISNUMBER(SEARCH('Dropdown Selections'!D$16:D$19,C40)))&gt;0,'Dropdown Selections'!A$7,IF(SUMPRODUCT(--ISNUMBER(SEARCH('Dropdown Selections'!C$21,C40)))&gt;0,'Dropdown Selections'!A$8,IF(SUMPRODUCT(--ISNUMBER(SEARCH('Dropdown Selections'!D$22:D$25,C40)))&gt;0,'Dropdown Selections'!A$9,IF(C40="331900 - Federal Grant - Other","OTHER",IF(C40="Total","TOTAL OF ALL CATEGORIES",""))))))))))</f>
        <v>GENERAL GOVERNMENT</v>
      </c>
      <c r="H40" s="39">
        <v>6576</v>
      </c>
      <c r="I40" s="39">
        <v>123154</v>
      </c>
      <c r="J40" s="5"/>
      <c r="K40" s="5"/>
      <c r="L40" s="5"/>
      <c r="M40" s="5"/>
      <c r="N40" s="5"/>
      <c r="O40" s="5"/>
      <c r="P40" s="5"/>
      <c r="Q40" s="63"/>
      <c r="R40" s="60"/>
      <c r="S40" s="64">
        <v>129730</v>
      </c>
      <c r="T40" s="60"/>
    </row>
    <row r="41" spans="2:20" x14ac:dyDescent="0.2">
      <c r="B41" s="4"/>
      <c r="C41" s="61" t="s">
        <v>14</v>
      </c>
      <c r="D41" s="62"/>
      <c r="E41" s="62"/>
      <c r="F41" s="60"/>
      <c r="G41" s="8" t="str">
        <f>IF(SUMPRODUCT(--ISNUMBER(SEARCH('Dropdown Selections'!C$2,C41)))&gt;0,'Dropdown Selections'!A$2,IF(SUMPRODUCT(--ISNUMBER(SEARCH('Dropdown Selections'!C$3,C41)))&gt;0,'Dropdown Selections'!A$3,IF(SUMPRODUCT(--ISNUMBER(SEARCH('Dropdown Selections'!D$4:D$9,C41)))&gt;0,'Dropdown Selections'!A$4,IF(SUMPRODUCT(--ISNUMBER(SEARCH('Dropdown Selections'!D$11:D$13,C41)))&gt;0,'Dropdown Selections'!A$5,IF(SUMPRODUCT(--ISNUMBER(SEARCH('Dropdown Selections'!C$15,C41)))&gt;0,'Dropdown Selections'!A$6,IF(SUMPRODUCT(--ISNUMBER(SEARCH('Dropdown Selections'!D$16:D$19,C41)))&gt;0,'Dropdown Selections'!A$7,IF(SUMPRODUCT(--ISNUMBER(SEARCH('Dropdown Selections'!C$21,C41)))&gt;0,'Dropdown Selections'!A$8,IF(SUMPRODUCT(--ISNUMBER(SEARCH('Dropdown Selections'!D$22:D$25,C41)))&gt;0,'Dropdown Selections'!A$9,IF(C41="331900 - Federal Grant - Other","OTHER",IF(C41="Total","TOTAL OF ALL CATEGORIES",""))))))))))</f>
        <v>PUBLIC SAFETY</v>
      </c>
      <c r="H41" s="39">
        <v>1375594</v>
      </c>
      <c r="I41" s="39">
        <v>716790</v>
      </c>
      <c r="J41" s="5"/>
      <c r="K41" s="5"/>
      <c r="L41" s="5"/>
      <c r="M41" s="5"/>
      <c r="N41" s="5"/>
      <c r="O41" s="5"/>
      <c r="P41" s="5"/>
      <c r="Q41" s="63"/>
      <c r="R41" s="60"/>
      <c r="S41" s="64">
        <v>2092384</v>
      </c>
      <c r="T41" s="60"/>
    </row>
    <row r="42" spans="2:20" x14ac:dyDescent="0.2">
      <c r="B42" s="4"/>
      <c r="C42" s="61" t="s">
        <v>26</v>
      </c>
      <c r="D42" s="62"/>
      <c r="E42" s="62"/>
      <c r="F42" s="60"/>
      <c r="G42" s="8" t="str">
        <f>IF(SUMPRODUCT(--ISNUMBER(SEARCH('Dropdown Selections'!C$2,C42)))&gt;0,'Dropdown Selections'!A$2,IF(SUMPRODUCT(--ISNUMBER(SEARCH('Dropdown Selections'!C$3,C42)))&gt;0,'Dropdown Selections'!A$3,IF(SUMPRODUCT(--ISNUMBER(SEARCH('Dropdown Selections'!D$4:D$9,C42)))&gt;0,'Dropdown Selections'!A$4,IF(SUMPRODUCT(--ISNUMBER(SEARCH('Dropdown Selections'!D$11:D$13,C42)))&gt;0,'Dropdown Selections'!A$5,IF(SUMPRODUCT(--ISNUMBER(SEARCH('Dropdown Selections'!C$15,C42)))&gt;0,'Dropdown Selections'!A$6,IF(SUMPRODUCT(--ISNUMBER(SEARCH('Dropdown Selections'!D$16:D$19,C42)))&gt;0,'Dropdown Selections'!A$7,IF(SUMPRODUCT(--ISNUMBER(SEARCH('Dropdown Selections'!C$21,C42)))&gt;0,'Dropdown Selections'!A$8,IF(SUMPRODUCT(--ISNUMBER(SEARCH('Dropdown Selections'!D$22:D$25,C42)))&gt;0,'Dropdown Selections'!A$9,IF(C42="331900 - Federal Grant - Other","OTHER",IF(C42="Total","TOTAL OF ALL CATEGORIES",""))))))))))</f>
        <v>PHYSICAL ENVIRONMENT</v>
      </c>
      <c r="H42" s="5"/>
      <c r="I42" s="5"/>
      <c r="J42" s="5"/>
      <c r="K42" s="5"/>
      <c r="L42" s="5"/>
      <c r="M42" s="39">
        <v>180010</v>
      </c>
      <c r="N42" s="5"/>
      <c r="O42" s="5"/>
      <c r="P42" s="5"/>
      <c r="Q42" s="63"/>
      <c r="R42" s="60"/>
      <c r="S42" s="64">
        <v>180010</v>
      </c>
      <c r="T42" s="60"/>
    </row>
    <row r="43" spans="2:20" x14ac:dyDescent="0.2">
      <c r="B43" s="4"/>
      <c r="C43" s="61" t="s">
        <v>15</v>
      </c>
      <c r="D43" s="62"/>
      <c r="E43" s="62"/>
      <c r="F43" s="60"/>
      <c r="G43" s="8" t="str">
        <f>IF(SUMPRODUCT(--ISNUMBER(SEARCH('Dropdown Selections'!C$2,C43)))&gt;0,'Dropdown Selections'!A$2,IF(SUMPRODUCT(--ISNUMBER(SEARCH('Dropdown Selections'!C$3,C43)))&gt;0,'Dropdown Selections'!A$3,IF(SUMPRODUCT(--ISNUMBER(SEARCH('Dropdown Selections'!D$4:D$9,C43)))&gt;0,'Dropdown Selections'!A$4,IF(SUMPRODUCT(--ISNUMBER(SEARCH('Dropdown Selections'!D$11:D$13,C43)))&gt;0,'Dropdown Selections'!A$5,IF(SUMPRODUCT(--ISNUMBER(SEARCH('Dropdown Selections'!C$15,C43)))&gt;0,'Dropdown Selections'!A$6,IF(SUMPRODUCT(--ISNUMBER(SEARCH('Dropdown Selections'!D$16:D$19,C43)))&gt;0,'Dropdown Selections'!A$7,IF(SUMPRODUCT(--ISNUMBER(SEARCH('Dropdown Selections'!C$21,C43)))&gt;0,'Dropdown Selections'!A$8,IF(SUMPRODUCT(--ISNUMBER(SEARCH('Dropdown Selections'!D$22:D$25,C43)))&gt;0,'Dropdown Selections'!A$9,IF(C43="331900 - Federal Grant - Other","OTHER",IF(C43="Total","TOTAL OF ALL CATEGORIES",""))))))))))</f>
        <v>PHYSICAL ENVIRONMENT</v>
      </c>
      <c r="H43" s="5"/>
      <c r="I43" s="39">
        <v>196126</v>
      </c>
      <c r="J43" s="5"/>
      <c r="K43" s="5"/>
      <c r="L43" s="5"/>
      <c r="M43" s="5"/>
      <c r="N43" s="5"/>
      <c r="O43" s="5"/>
      <c r="P43" s="5"/>
      <c r="Q43" s="63"/>
      <c r="R43" s="60"/>
      <c r="S43" s="64">
        <v>196126</v>
      </c>
      <c r="T43" s="60"/>
    </row>
    <row r="44" spans="2:20" x14ac:dyDescent="0.2">
      <c r="B44" s="4"/>
      <c r="C44" s="61" t="s">
        <v>27</v>
      </c>
      <c r="D44" s="62"/>
      <c r="E44" s="62"/>
      <c r="F44" s="60"/>
      <c r="G44" s="8" t="str">
        <f>IF(SUMPRODUCT(--ISNUMBER(SEARCH('Dropdown Selections'!C$2,C44)))&gt;0,'Dropdown Selections'!A$2,IF(SUMPRODUCT(--ISNUMBER(SEARCH('Dropdown Selections'!C$3,C44)))&gt;0,'Dropdown Selections'!A$3,IF(SUMPRODUCT(--ISNUMBER(SEARCH('Dropdown Selections'!D$4:D$9,C44)))&gt;0,'Dropdown Selections'!A$4,IF(SUMPRODUCT(--ISNUMBER(SEARCH('Dropdown Selections'!D$11:D$13,C44)))&gt;0,'Dropdown Selections'!A$5,IF(SUMPRODUCT(--ISNUMBER(SEARCH('Dropdown Selections'!C$15,C44)))&gt;0,'Dropdown Selections'!A$6,IF(SUMPRODUCT(--ISNUMBER(SEARCH('Dropdown Selections'!D$16:D$19,C44)))&gt;0,'Dropdown Selections'!A$7,IF(SUMPRODUCT(--ISNUMBER(SEARCH('Dropdown Selections'!C$21,C44)))&gt;0,'Dropdown Selections'!A$8,IF(SUMPRODUCT(--ISNUMBER(SEARCH('Dropdown Selections'!D$22:D$25,C44)))&gt;0,'Dropdown Selections'!A$9,IF(C44="331900 - Federal Grant - Other","OTHER",IF(C44="Total","TOTAL OF ALL CATEGORIES",""))))))))))</f>
        <v>TRANSPORTATION</v>
      </c>
      <c r="H44" s="5"/>
      <c r="I44" s="39">
        <v>14818</v>
      </c>
      <c r="J44" s="5"/>
      <c r="K44" s="5"/>
      <c r="L44" s="5"/>
      <c r="M44" s="5"/>
      <c r="N44" s="5"/>
      <c r="O44" s="5"/>
      <c r="P44" s="5"/>
      <c r="Q44" s="63"/>
      <c r="R44" s="60"/>
      <c r="S44" s="64">
        <v>14818</v>
      </c>
      <c r="T44" s="60"/>
    </row>
    <row r="45" spans="2:20" x14ac:dyDescent="0.2">
      <c r="B45" s="4"/>
      <c r="C45" s="61" t="s">
        <v>28</v>
      </c>
      <c r="D45" s="62"/>
      <c r="E45" s="62"/>
      <c r="F45" s="60"/>
      <c r="G45" s="8" t="str">
        <f>IF(SUMPRODUCT(--ISNUMBER(SEARCH('Dropdown Selections'!C$2,C45)))&gt;0,'Dropdown Selections'!A$2,IF(SUMPRODUCT(--ISNUMBER(SEARCH('Dropdown Selections'!C$3,C45)))&gt;0,'Dropdown Selections'!A$3,IF(SUMPRODUCT(--ISNUMBER(SEARCH('Dropdown Selections'!D$4:D$9,C45)))&gt;0,'Dropdown Selections'!A$4,IF(SUMPRODUCT(--ISNUMBER(SEARCH('Dropdown Selections'!D$11:D$13,C45)))&gt;0,'Dropdown Selections'!A$5,IF(SUMPRODUCT(--ISNUMBER(SEARCH('Dropdown Selections'!C$15,C45)))&gt;0,'Dropdown Selections'!A$6,IF(SUMPRODUCT(--ISNUMBER(SEARCH('Dropdown Selections'!D$16:D$19,C45)))&gt;0,'Dropdown Selections'!A$7,IF(SUMPRODUCT(--ISNUMBER(SEARCH('Dropdown Selections'!C$21,C45)))&gt;0,'Dropdown Selections'!A$8,IF(SUMPRODUCT(--ISNUMBER(SEARCH('Dropdown Selections'!D$22:D$25,C45)))&gt;0,'Dropdown Selections'!A$9,IF(C45="331900 - Federal Grant - Other","OTHER",IF(C45="Total","TOTAL OF ALL CATEGORIES",""))))))))))</f>
        <v>TRANSPORTATION</v>
      </c>
      <c r="H45" s="5"/>
      <c r="I45" s="5"/>
      <c r="J45" s="5"/>
      <c r="K45" s="5"/>
      <c r="L45" s="5"/>
      <c r="M45" s="39">
        <v>5900826</v>
      </c>
      <c r="N45" s="5"/>
      <c r="O45" s="5"/>
      <c r="P45" s="5"/>
      <c r="Q45" s="63"/>
      <c r="R45" s="60"/>
      <c r="S45" s="64">
        <v>5900826</v>
      </c>
      <c r="T45" s="60"/>
    </row>
    <row r="46" spans="2:20" x14ac:dyDescent="0.2">
      <c r="B46" s="4"/>
      <c r="C46" s="61" t="s">
        <v>17</v>
      </c>
      <c r="D46" s="62"/>
      <c r="E46" s="62"/>
      <c r="F46" s="60"/>
      <c r="G46" s="8" t="str">
        <f>IF(SUMPRODUCT(--ISNUMBER(SEARCH('Dropdown Selections'!C$2,C46)))&gt;0,'Dropdown Selections'!A$2,IF(SUMPRODUCT(--ISNUMBER(SEARCH('Dropdown Selections'!C$3,C46)))&gt;0,'Dropdown Selections'!A$3,IF(SUMPRODUCT(--ISNUMBER(SEARCH('Dropdown Selections'!D$4:D$9,C46)))&gt;0,'Dropdown Selections'!A$4,IF(SUMPRODUCT(--ISNUMBER(SEARCH('Dropdown Selections'!D$11:D$13,C46)))&gt;0,'Dropdown Selections'!A$5,IF(SUMPRODUCT(--ISNUMBER(SEARCH('Dropdown Selections'!C$15,C46)))&gt;0,'Dropdown Selections'!A$6,IF(SUMPRODUCT(--ISNUMBER(SEARCH('Dropdown Selections'!D$16:D$19,C46)))&gt;0,'Dropdown Selections'!A$7,IF(SUMPRODUCT(--ISNUMBER(SEARCH('Dropdown Selections'!C$21,C46)))&gt;0,'Dropdown Selections'!A$8,IF(SUMPRODUCT(--ISNUMBER(SEARCH('Dropdown Selections'!D$22:D$25,C46)))&gt;0,'Dropdown Selections'!A$9,IF(C46="331900 - Federal Grant - Other","OTHER",IF(C46="Total","TOTAL OF ALL CATEGORIES",""))))))))))</f>
        <v>ECONOMIC ENVIRONMENT</v>
      </c>
      <c r="H46" s="39">
        <v>128808</v>
      </c>
      <c r="I46" s="39">
        <v>3189568</v>
      </c>
      <c r="J46" s="5"/>
      <c r="K46" s="5"/>
      <c r="L46" s="5"/>
      <c r="M46" s="38">
        <v>241</v>
      </c>
      <c r="N46" s="5"/>
      <c r="O46" s="5"/>
      <c r="P46" s="5"/>
      <c r="Q46" s="63"/>
      <c r="R46" s="60"/>
      <c r="S46" s="64">
        <v>3318617</v>
      </c>
      <c r="T46" s="60"/>
    </row>
    <row r="47" spans="2:20" x14ac:dyDescent="0.2">
      <c r="B47" s="4"/>
      <c r="C47" s="61" t="s">
        <v>24</v>
      </c>
      <c r="D47" s="62"/>
      <c r="E47" s="62"/>
      <c r="F47" s="60"/>
      <c r="G47" s="8" t="str">
        <f>IF(SUMPRODUCT(--ISNUMBER(SEARCH('Dropdown Selections'!C$2,C47)))&gt;0,'Dropdown Selections'!A$2,IF(SUMPRODUCT(--ISNUMBER(SEARCH('Dropdown Selections'!C$3,C47)))&gt;0,'Dropdown Selections'!A$3,IF(SUMPRODUCT(--ISNUMBER(SEARCH('Dropdown Selections'!D$4:D$9,C47)))&gt;0,'Dropdown Selections'!A$4,IF(SUMPRODUCT(--ISNUMBER(SEARCH('Dropdown Selections'!D$11:D$13,C47)))&gt;0,'Dropdown Selections'!A$5,IF(SUMPRODUCT(--ISNUMBER(SEARCH('Dropdown Selections'!C$15,C47)))&gt;0,'Dropdown Selections'!A$6,IF(SUMPRODUCT(--ISNUMBER(SEARCH('Dropdown Selections'!D$16:D$19,C47)))&gt;0,'Dropdown Selections'!A$7,IF(SUMPRODUCT(--ISNUMBER(SEARCH('Dropdown Selections'!C$21,C47)))&gt;0,'Dropdown Selections'!A$8,IF(SUMPRODUCT(--ISNUMBER(SEARCH('Dropdown Selections'!D$22:D$25,C47)))&gt;0,'Dropdown Selections'!A$9,IF(C47="331900 - Federal Grant - Other","OTHER",IF(C47="Total","TOTAL OF ALL CATEGORIES",""))))))))))</f>
        <v>HEALTH &amp; HUMAN SERVICES</v>
      </c>
      <c r="H47" s="39">
        <v>45771</v>
      </c>
      <c r="I47" s="5"/>
      <c r="J47" s="5"/>
      <c r="K47" s="5"/>
      <c r="L47" s="5"/>
      <c r="M47" s="5"/>
      <c r="N47" s="5"/>
      <c r="O47" s="5"/>
      <c r="P47" s="5"/>
      <c r="Q47" s="63"/>
      <c r="R47" s="60"/>
      <c r="S47" s="64">
        <v>45771</v>
      </c>
      <c r="T47" s="60"/>
    </row>
    <row r="48" spans="2:20" x14ac:dyDescent="0.2">
      <c r="B48" s="4"/>
      <c r="C48" s="61" t="s">
        <v>18</v>
      </c>
      <c r="D48" s="62"/>
      <c r="E48" s="62"/>
      <c r="F48" s="60"/>
      <c r="G48" s="8" t="str">
        <f>IF(SUMPRODUCT(--ISNUMBER(SEARCH('Dropdown Selections'!C$2,C48)))&gt;0,'Dropdown Selections'!A$2,IF(SUMPRODUCT(--ISNUMBER(SEARCH('Dropdown Selections'!C$3,C48)))&gt;0,'Dropdown Selections'!A$3,IF(SUMPRODUCT(--ISNUMBER(SEARCH('Dropdown Selections'!D$4:D$9,C48)))&gt;0,'Dropdown Selections'!A$4,IF(SUMPRODUCT(--ISNUMBER(SEARCH('Dropdown Selections'!D$11:D$13,C48)))&gt;0,'Dropdown Selections'!A$5,IF(SUMPRODUCT(--ISNUMBER(SEARCH('Dropdown Selections'!C$15,C48)))&gt;0,'Dropdown Selections'!A$6,IF(SUMPRODUCT(--ISNUMBER(SEARCH('Dropdown Selections'!D$16:D$19,C48)))&gt;0,'Dropdown Selections'!A$7,IF(SUMPRODUCT(--ISNUMBER(SEARCH('Dropdown Selections'!C$21,C48)))&gt;0,'Dropdown Selections'!A$8,IF(SUMPRODUCT(--ISNUMBER(SEARCH('Dropdown Selections'!D$22:D$25,C48)))&gt;0,'Dropdown Selections'!A$9,IF(C48="331900 - Federal Grant - Other","OTHER",IF(C48="Total","TOTAL OF ALL CATEGORIES",""))))))))))</f>
        <v>HEALTH &amp; HUMAN SERVICES</v>
      </c>
      <c r="H48" s="39">
        <v>411551</v>
      </c>
      <c r="I48" s="39">
        <v>1662720</v>
      </c>
      <c r="J48" s="5"/>
      <c r="K48" s="5"/>
      <c r="L48" s="5"/>
      <c r="M48" s="5"/>
      <c r="N48" s="5"/>
      <c r="O48" s="5"/>
      <c r="P48" s="5"/>
      <c r="Q48" s="63"/>
      <c r="R48" s="60"/>
      <c r="S48" s="64">
        <v>2074271</v>
      </c>
      <c r="T48" s="60"/>
    </row>
    <row r="49" spans="2:20" x14ac:dyDescent="0.2">
      <c r="B49" s="4"/>
      <c r="C49" s="61" t="s">
        <v>29</v>
      </c>
      <c r="D49" s="62"/>
      <c r="E49" s="62"/>
      <c r="F49" s="60"/>
      <c r="G49" s="8" t="str">
        <f>IF(SUMPRODUCT(--ISNUMBER(SEARCH('Dropdown Selections'!C$2,C49)))&gt;0,'Dropdown Selections'!A$2,IF(SUMPRODUCT(--ISNUMBER(SEARCH('Dropdown Selections'!C$3,C49)))&gt;0,'Dropdown Selections'!A$3,IF(SUMPRODUCT(--ISNUMBER(SEARCH('Dropdown Selections'!D$4:D$9,C49)))&gt;0,'Dropdown Selections'!A$4,IF(SUMPRODUCT(--ISNUMBER(SEARCH('Dropdown Selections'!D$11:D$13,C49)))&gt;0,'Dropdown Selections'!A$5,IF(SUMPRODUCT(--ISNUMBER(SEARCH('Dropdown Selections'!C$15,C49)))&gt;0,'Dropdown Selections'!A$6,IF(SUMPRODUCT(--ISNUMBER(SEARCH('Dropdown Selections'!D$16:D$19,C49)))&gt;0,'Dropdown Selections'!A$7,IF(SUMPRODUCT(--ISNUMBER(SEARCH('Dropdown Selections'!C$21,C49)))&gt;0,'Dropdown Selections'!A$8,IF(SUMPRODUCT(--ISNUMBER(SEARCH('Dropdown Selections'!D$22:D$25,C49)))&gt;0,'Dropdown Selections'!A$9,IF(C49="331900 - Federal Grant - Other","OTHER",IF(C49="Total","TOTAL OF ALL CATEGORIES",""))))))))))</f>
        <v>OTHER</v>
      </c>
      <c r="H49" s="5"/>
      <c r="I49" s="39">
        <v>2927397</v>
      </c>
      <c r="J49" s="5"/>
      <c r="K49" s="5"/>
      <c r="L49" s="5"/>
      <c r="M49" s="5"/>
      <c r="N49" s="5"/>
      <c r="O49" s="5"/>
      <c r="P49" s="5"/>
      <c r="Q49" s="63"/>
      <c r="R49" s="60"/>
      <c r="S49" s="64">
        <v>2927397</v>
      </c>
      <c r="T49" s="60"/>
    </row>
    <row r="50" spans="2:20" x14ac:dyDescent="0.2">
      <c r="B50" s="6"/>
      <c r="C50" s="70" t="s">
        <v>12</v>
      </c>
      <c r="D50" s="71"/>
      <c r="E50" s="75" t="s">
        <v>12</v>
      </c>
      <c r="F50" s="60"/>
      <c r="G50" s="8" t="str">
        <f>IF(SUMPRODUCT(--ISNUMBER(SEARCH('Dropdown Selections'!C$2,C50)))&gt;0,'Dropdown Selections'!A$2,IF(SUMPRODUCT(--ISNUMBER(SEARCH('Dropdown Selections'!C$3,C50)))&gt;0,'Dropdown Selections'!A$3,IF(SUMPRODUCT(--ISNUMBER(SEARCH('Dropdown Selections'!D$4:D$9,C50)))&gt;0,'Dropdown Selections'!A$4,IF(SUMPRODUCT(--ISNUMBER(SEARCH('Dropdown Selections'!D$11:D$13,C50)))&gt;0,'Dropdown Selections'!A$5,IF(SUMPRODUCT(--ISNUMBER(SEARCH('Dropdown Selections'!C$15,C50)))&gt;0,'Dropdown Selections'!A$6,IF(SUMPRODUCT(--ISNUMBER(SEARCH('Dropdown Selections'!D$16:D$19,C50)))&gt;0,'Dropdown Selections'!A$7,IF(SUMPRODUCT(--ISNUMBER(SEARCH('Dropdown Selections'!C$21,C50)))&gt;0,'Dropdown Selections'!A$8,IF(SUMPRODUCT(--ISNUMBER(SEARCH('Dropdown Selections'!D$22:D$25,C50)))&gt;0,'Dropdown Selections'!A$9,IF(C50="331900 - Federal Grant - Other","OTHER",IF(C50="Total","TOTAL OF ALL CATEGORIES",""))))))))))</f>
        <v>TOTAL OF ALL CATEGORIES</v>
      </c>
      <c r="H50" s="40">
        <v>1968300</v>
      </c>
      <c r="I50" s="40">
        <v>8830573</v>
      </c>
      <c r="J50" s="7"/>
      <c r="K50" s="7"/>
      <c r="L50" s="7"/>
      <c r="M50" s="40">
        <v>6081077</v>
      </c>
      <c r="N50" s="7"/>
      <c r="O50" s="7"/>
      <c r="P50" s="7"/>
      <c r="Q50" s="72"/>
      <c r="R50" s="60"/>
      <c r="S50" s="73">
        <v>16879950</v>
      </c>
      <c r="T50" s="60"/>
    </row>
    <row r="51" spans="2:20" ht="18" customHeight="1" x14ac:dyDescent="0.2">
      <c r="F51" s="76"/>
      <c r="G51" s="76"/>
      <c r="H51" s="58"/>
      <c r="I51" s="58"/>
      <c r="J51" s="58"/>
      <c r="K51" s="58"/>
      <c r="L51" s="58"/>
      <c r="M51" s="58"/>
      <c r="N51" s="58"/>
      <c r="O51" s="58"/>
      <c r="P51" s="58"/>
      <c r="Q51" s="58"/>
    </row>
  </sheetData>
  <mergeCells count="149">
    <mergeCell ref="C50:D50"/>
    <mergeCell ref="E50:F50"/>
    <mergeCell ref="Q50:R50"/>
    <mergeCell ref="S50:T50"/>
    <mergeCell ref="F51:Q51"/>
    <mergeCell ref="C48:F48"/>
    <mergeCell ref="Q48:R48"/>
    <mergeCell ref="S48:T48"/>
    <mergeCell ref="C49:F49"/>
    <mergeCell ref="Q49:R49"/>
    <mergeCell ref="S49:T49"/>
    <mergeCell ref="C46:F46"/>
    <mergeCell ref="Q46:R46"/>
    <mergeCell ref="S46:T46"/>
    <mergeCell ref="C47:F47"/>
    <mergeCell ref="Q47:R47"/>
    <mergeCell ref="S47:T47"/>
    <mergeCell ref="C44:F44"/>
    <mergeCell ref="Q44:R44"/>
    <mergeCell ref="S44:T44"/>
    <mergeCell ref="C45:F45"/>
    <mergeCell ref="Q45:R45"/>
    <mergeCell ref="S45:T45"/>
    <mergeCell ref="C42:F42"/>
    <mergeCell ref="Q42:R42"/>
    <mergeCell ref="S42:T42"/>
    <mergeCell ref="C43:F43"/>
    <mergeCell ref="Q43:R43"/>
    <mergeCell ref="S43:T43"/>
    <mergeCell ref="C40:F40"/>
    <mergeCell ref="Q40:R40"/>
    <mergeCell ref="S40:T40"/>
    <mergeCell ref="C41:F41"/>
    <mergeCell ref="Q41:R41"/>
    <mergeCell ref="S41:T41"/>
    <mergeCell ref="B38:J38"/>
    <mergeCell ref="Q38:R38"/>
    <mergeCell ref="S38:T38"/>
    <mergeCell ref="B39:F39"/>
    <mergeCell ref="Q39:R39"/>
    <mergeCell ref="S39:T39"/>
    <mergeCell ref="C36:F36"/>
    <mergeCell ref="Q36:R36"/>
    <mergeCell ref="S36:T36"/>
    <mergeCell ref="C37:D37"/>
    <mergeCell ref="E37:F37"/>
    <mergeCell ref="Q37:R37"/>
    <mergeCell ref="S37:T37"/>
    <mergeCell ref="C34:F34"/>
    <mergeCell ref="Q34:R34"/>
    <mergeCell ref="S34:T34"/>
    <mergeCell ref="C35:F35"/>
    <mergeCell ref="Q35:R35"/>
    <mergeCell ref="S35:T35"/>
    <mergeCell ref="B32:F32"/>
    <mergeCell ref="Q32:R32"/>
    <mergeCell ref="S32:T32"/>
    <mergeCell ref="C33:F33"/>
    <mergeCell ref="Q33:R33"/>
    <mergeCell ref="S33:T33"/>
    <mergeCell ref="C30:D30"/>
    <mergeCell ref="E30:F30"/>
    <mergeCell ref="Q30:R30"/>
    <mergeCell ref="S30:T30"/>
    <mergeCell ref="B31:J31"/>
    <mergeCell ref="Q31:R31"/>
    <mergeCell ref="S31:T31"/>
    <mergeCell ref="C28:F28"/>
    <mergeCell ref="Q28:R28"/>
    <mergeCell ref="S28:T28"/>
    <mergeCell ref="C29:F29"/>
    <mergeCell ref="Q29:R29"/>
    <mergeCell ref="S29:T29"/>
    <mergeCell ref="C26:F26"/>
    <mergeCell ref="Q26:R26"/>
    <mergeCell ref="S26:T26"/>
    <mergeCell ref="C27:F27"/>
    <mergeCell ref="Q27:R27"/>
    <mergeCell ref="S27:T27"/>
    <mergeCell ref="C24:F24"/>
    <mergeCell ref="Q24:R24"/>
    <mergeCell ref="S24:T24"/>
    <mergeCell ref="C25:F25"/>
    <mergeCell ref="Q25:R25"/>
    <mergeCell ref="S25:T25"/>
    <mergeCell ref="B22:F22"/>
    <mergeCell ref="Q22:R22"/>
    <mergeCell ref="S22:T22"/>
    <mergeCell ref="C23:F23"/>
    <mergeCell ref="Q23:R23"/>
    <mergeCell ref="S23:T23"/>
    <mergeCell ref="C20:D20"/>
    <mergeCell ref="E20:F20"/>
    <mergeCell ref="Q20:R20"/>
    <mergeCell ref="S20:T20"/>
    <mergeCell ref="B21:J21"/>
    <mergeCell ref="Q21:R21"/>
    <mergeCell ref="S21:T21"/>
    <mergeCell ref="C18:F18"/>
    <mergeCell ref="Q18:R18"/>
    <mergeCell ref="S18:T18"/>
    <mergeCell ref="C19:F19"/>
    <mergeCell ref="Q19:R19"/>
    <mergeCell ref="S19:T19"/>
    <mergeCell ref="B16:F16"/>
    <mergeCell ref="Q16:R16"/>
    <mergeCell ref="S16:T16"/>
    <mergeCell ref="C17:F17"/>
    <mergeCell ref="Q17:R17"/>
    <mergeCell ref="S17:T17"/>
    <mergeCell ref="C14:D14"/>
    <mergeCell ref="E14:F14"/>
    <mergeCell ref="Q14:R14"/>
    <mergeCell ref="S14:T14"/>
    <mergeCell ref="B15:J15"/>
    <mergeCell ref="Q15:R15"/>
    <mergeCell ref="S15:T15"/>
    <mergeCell ref="C12:F12"/>
    <mergeCell ref="Q12:R12"/>
    <mergeCell ref="S12:T12"/>
    <mergeCell ref="C13:F13"/>
    <mergeCell ref="Q13:R13"/>
    <mergeCell ref="S13:T13"/>
    <mergeCell ref="C10:F10"/>
    <mergeCell ref="Q10:R10"/>
    <mergeCell ref="S10:T10"/>
    <mergeCell ref="C11:F11"/>
    <mergeCell ref="Q11:R11"/>
    <mergeCell ref="S11:T11"/>
    <mergeCell ref="C8:F8"/>
    <mergeCell ref="Q8:R8"/>
    <mergeCell ref="S8:T8"/>
    <mergeCell ref="C9:F9"/>
    <mergeCell ref="Q9:R9"/>
    <mergeCell ref="S9:T9"/>
    <mergeCell ref="B6:F6"/>
    <mergeCell ref="Q6:R6"/>
    <mergeCell ref="S6:T6"/>
    <mergeCell ref="C7:F7"/>
    <mergeCell ref="Q7:R7"/>
    <mergeCell ref="S7:T7"/>
    <mergeCell ref="D2:S2"/>
    <mergeCell ref="B4:D4"/>
    <mergeCell ref="E4:F4"/>
    <mergeCell ref="Q4:R4"/>
    <mergeCell ref="S4:T4"/>
    <mergeCell ref="B5:J5"/>
    <mergeCell ref="Q5:R5"/>
    <mergeCell ref="S5:T5"/>
  </mergeCells>
  <phoneticPr fontId="0" type="noConversion"/>
  <pageMargins left="1E-3" right="1E-3" top="0.25" bottom="0.67582992125984265" header="0.25" footer="0.25"/>
  <pageSetup scale="79" fitToHeight="0" orientation="landscape" r:id="rId1"/>
  <headerFooter alignWithMargins="0">
    <oddFooter xml:space="preserve">&amp;L&amp;"Arial"&amp;7 Monday, February 12, 2018 &amp;C&amp;R&amp;"Arial"&amp;7Page &amp;P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2"/>
  <sheetViews>
    <sheetView showGridLines="0" topLeftCell="A16" workbookViewId="0">
      <selection activeCell="U33" sqref="U33"/>
    </sheetView>
  </sheetViews>
  <sheetFormatPr defaultRowHeight="12.75" x14ac:dyDescent="0.2"/>
  <cols>
    <col min="1" max="1" width="1" style="10" customWidth="1"/>
    <col min="2" max="2" width="3" style="10" customWidth="1"/>
    <col min="3" max="3" width="1" style="10" customWidth="1"/>
    <col min="4" max="4" width="10.5703125" style="10" customWidth="1"/>
    <col min="5" max="5" width="1.28515625" style="10" customWidth="1"/>
    <col min="6" max="6" width="24.28515625" style="10" customWidth="1"/>
    <col min="7" max="7" width="27.85546875" style="11" bestFit="1" customWidth="1"/>
    <col min="8" max="16" width="9.5703125" style="10" customWidth="1"/>
    <col min="17" max="17" width="3.7109375" style="10" customWidth="1"/>
    <col min="18" max="18" width="5.7109375" style="10" customWidth="1"/>
    <col min="19" max="19" width="7.42578125" style="10" customWidth="1"/>
    <col min="20" max="20" width="2" style="10" customWidth="1"/>
    <col min="21" max="16384" width="9.140625" style="10"/>
  </cols>
  <sheetData>
    <row r="1" spans="2:20" ht="5.45" customHeight="1" x14ac:dyDescent="0.2"/>
    <row r="2" spans="2:20" ht="18" customHeight="1" x14ac:dyDescent="0.2">
      <c r="D2" s="92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20" ht="3.6" customHeight="1" x14ac:dyDescent="0.2"/>
    <row r="4" spans="2:20" x14ac:dyDescent="0.2">
      <c r="B4" s="93">
        <v>2016</v>
      </c>
      <c r="C4" s="83"/>
      <c r="D4" s="83"/>
      <c r="E4" s="94"/>
      <c r="F4" s="83"/>
      <c r="H4" s="18"/>
      <c r="I4" s="18"/>
      <c r="J4" s="18"/>
      <c r="K4" s="18"/>
      <c r="L4" s="18"/>
      <c r="M4" s="18"/>
      <c r="N4" s="18"/>
      <c r="O4" s="18"/>
      <c r="P4" s="18"/>
      <c r="Q4" s="94"/>
      <c r="R4" s="83"/>
      <c r="S4" s="94"/>
      <c r="T4" s="83"/>
    </row>
    <row r="5" spans="2:20" x14ac:dyDescent="0.2">
      <c r="B5" s="89" t="s">
        <v>35</v>
      </c>
      <c r="C5" s="78"/>
      <c r="D5" s="78"/>
      <c r="E5" s="78"/>
      <c r="F5" s="78"/>
      <c r="G5" s="78"/>
      <c r="H5" s="78"/>
      <c r="I5" s="78"/>
      <c r="J5" s="79"/>
      <c r="K5" s="17"/>
      <c r="L5" s="17"/>
      <c r="M5" s="17"/>
      <c r="N5" s="17"/>
      <c r="O5" s="17"/>
      <c r="P5" s="17"/>
      <c r="Q5" s="90"/>
      <c r="R5" s="79"/>
      <c r="S5" s="90"/>
      <c r="T5" s="79"/>
    </row>
    <row r="6" spans="2:20" ht="18" x14ac:dyDescent="0.2">
      <c r="B6" s="87" t="s">
        <v>2</v>
      </c>
      <c r="C6" s="83"/>
      <c r="D6" s="83"/>
      <c r="E6" s="83"/>
      <c r="F6" s="83"/>
      <c r="H6" s="16" t="s">
        <v>3</v>
      </c>
      <c r="I6" s="9" t="s">
        <v>194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 t="s">
        <v>10</v>
      </c>
      <c r="Q6" s="88" t="s">
        <v>11</v>
      </c>
      <c r="R6" s="79"/>
      <c r="S6" s="88" t="s">
        <v>198</v>
      </c>
      <c r="T6" s="79"/>
    </row>
    <row r="7" spans="2:20" x14ac:dyDescent="0.2">
      <c r="B7" s="15"/>
      <c r="C7" s="77" t="s">
        <v>13</v>
      </c>
      <c r="D7" s="78"/>
      <c r="E7" s="78"/>
      <c r="F7" s="79"/>
      <c r="G7" s="8" t="str">
        <f>IF(SUMPRODUCT(--ISNUMBER(SEARCH('Dropdown Selections'!C$2,C7)))&gt;0,'Dropdown Selections'!A$2,IF(SUMPRODUCT(--ISNUMBER(SEARCH('Dropdown Selections'!C$3,C7)))&gt;0,'Dropdown Selections'!A$3,IF(SUMPRODUCT(--ISNUMBER(SEARCH('Dropdown Selections'!D$4:D$9,C7)))&gt;0,'Dropdown Selections'!A$4,IF(SUMPRODUCT(--ISNUMBER(SEARCH('Dropdown Selections'!D$11:D$13,C7)))&gt;0,'Dropdown Selections'!A$5,IF(SUMPRODUCT(--ISNUMBER(SEARCH('Dropdown Selections'!C$15,C7)))&gt;0,'Dropdown Selections'!A$6,IF(SUMPRODUCT(--ISNUMBER(SEARCH('Dropdown Selections'!D$16:D$19,C7)))&gt;0,'Dropdown Selections'!A$7,IF(SUMPRODUCT(--ISNUMBER(SEARCH('Dropdown Selections'!C$21,C7)))&gt;0,'Dropdown Selections'!A$8,IF(SUMPRODUCT(--ISNUMBER(SEARCH('Dropdown Selections'!D$22:D$25,C7)))&gt;0,'Dropdown Selections'!A$9,IF(C7="331900 - Federal Grant - Other","OTHER",IF(C7="Total","TOTAL OF ALL CATEGORIES",""))))))))))</f>
        <v>GENERAL GOVERNMENT</v>
      </c>
      <c r="H7" s="14"/>
      <c r="I7" s="14"/>
      <c r="J7" s="42">
        <v>2698000</v>
      </c>
      <c r="K7" s="14"/>
      <c r="L7" s="14"/>
      <c r="M7" s="14"/>
      <c r="N7" s="14"/>
      <c r="O7" s="14"/>
      <c r="P7" s="14"/>
      <c r="Q7" s="80"/>
      <c r="R7" s="79"/>
      <c r="S7" s="81">
        <v>2698000</v>
      </c>
      <c r="T7" s="79"/>
    </row>
    <row r="8" spans="2:20" x14ac:dyDescent="0.2">
      <c r="B8" s="15"/>
      <c r="C8" s="77" t="s">
        <v>14</v>
      </c>
      <c r="D8" s="78"/>
      <c r="E8" s="78"/>
      <c r="F8" s="79"/>
      <c r="G8" s="8" t="str">
        <f>IF(SUMPRODUCT(--ISNUMBER(SEARCH('Dropdown Selections'!C$2,C8)))&gt;0,'Dropdown Selections'!A$2,IF(SUMPRODUCT(--ISNUMBER(SEARCH('Dropdown Selections'!C$3,C8)))&gt;0,'Dropdown Selections'!A$3,IF(SUMPRODUCT(--ISNUMBER(SEARCH('Dropdown Selections'!D$4:D$9,C8)))&gt;0,'Dropdown Selections'!A$4,IF(SUMPRODUCT(--ISNUMBER(SEARCH('Dropdown Selections'!D$11:D$13,C8)))&gt;0,'Dropdown Selections'!A$5,IF(SUMPRODUCT(--ISNUMBER(SEARCH('Dropdown Selections'!C$15,C8)))&gt;0,'Dropdown Selections'!A$6,IF(SUMPRODUCT(--ISNUMBER(SEARCH('Dropdown Selections'!D$16:D$19,C8)))&gt;0,'Dropdown Selections'!A$7,IF(SUMPRODUCT(--ISNUMBER(SEARCH('Dropdown Selections'!C$21,C8)))&gt;0,'Dropdown Selections'!A$8,IF(SUMPRODUCT(--ISNUMBER(SEARCH('Dropdown Selections'!D$22:D$25,C8)))&gt;0,'Dropdown Selections'!A$9,IF(C8="331900 - Federal Grant - Other","OTHER",IF(C8="Total","TOTAL OF ALL CATEGORIES",""))))))))))</f>
        <v>PUBLIC SAFETY</v>
      </c>
      <c r="H8" s="42">
        <v>544000</v>
      </c>
      <c r="I8" s="42">
        <v>15174000</v>
      </c>
      <c r="J8" s="14"/>
      <c r="K8" s="42">
        <v>1472000</v>
      </c>
      <c r="L8" s="14"/>
      <c r="M8" s="14"/>
      <c r="N8" s="14"/>
      <c r="O8" s="14"/>
      <c r="P8" s="14"/>
      <c r="Q8" s="81">
        <v>35000</v>
      </c>
      <c r="R8" s="79"/>
      <c r="S8" s="81">
        <v>17225000</v>
      </c>
      <c r="T8" s="79"/>
    </row>
    <row r="9" spans="2:20" x14ac:dyDescent="0.2">
      <c r="B9" s="15"/>
      <c r="C9" s="77" t="s">
        <v>15</v>
      </c>
      <c r="D9" s="78"/>
      <c r="E9" s="78"/>
      <c r="F9" s="79"/>
      <c r="G9" s="8" t="str">
        <f>IF(SUMPRODUCT(--ISNUMBER(SEARCH('Dropdown Selections'!C$2,C9)))&gt;0,'Dropdown Selections'!A$2,IF(SUMPRODUCT(--ISNUMBER(SEARCH('Dropdown Selections'!C$3,C9)))&gt;0,'Dropdown Selections'!A$3,IF(SUMPRODUCT(--ISNUMBER(SEARCH('Dropdown Selections'!D$4:D$9,C9)))&gt;0,'Dropdown Selections'!A$4,IF(SUMPRODUCT(--ISNUMBER(SEARCH('Dropdown Selections'!D$11:D$13,C9)))&gt;0,'Dropdown Selections'!A$5,IF(SUMPRODUCT(--ISNUMBER(SEARCH('Dropdown Selections'!C$15,C9)))&gt;0,'Dropdown Selections'!A$6,IF(SUMPRODUCT(--ISNUMBER(SEARCH('Dropdown Selections'!D$16:D$19,C9)))&gt;0,'Dropdown Selections'!A$7,IF(SUMPRODUCT(--ISNUMBER(SEARCH('Dropdown Selections'!C$21,C9)))&gt;0,'Dropdown Selections'!A$8,IF(SUMPRODUCT(--ISNUMBER(SEARCH('Dropdown Selections'!D$22:D$25,C9)))&gt;0,'Dropdown Selections'!A$9,IF(C9="331900 - Federal Grant - Other","OTHER",IF(C9="Total","TOTAL OF ALL CATEGORIES",""))))))))))</f>
        <v>PHYSICAL ENVIRONMENT</v>
      </c>
      <c r="H9" s="14"/>
      <c r="I9" s="42">
        <v>1036000</v>
      </c>
      <c r="J9" s="14"/>
      <c r="K9" s="14"/>
      <c r="L9" s="14"/>
      <c r="M9" s="14"/>
      <c r="N9" s="14"/>
      <c r="O9" s="14"/>
      <c r="P9" s="14"/>
      <c r="Q9" s="80"/>
      <c r="R9" s="79"/>
      <c r="S9" s="81">
        <v>1036000</v>
      </c>
      <c r="T9" s="79"/>
    </row>
    <row r="10" spans="2:20" x14ac:dyDescent="0.2">
      <c r="B10" s="15"/>
      <c r="C10" s="77" t="s">
        <v>28</v>
      </c>
      <c r="D10" s="78"/>
      <c r="E10" s="78"/>
      <c r="F10" s="79"/>
      <c r="G10" s="8" t="str">
        <f>IF(SUMPRODUCT(--ISNUMBER(SEARCH('Dropdown Selections'!C$2,C10)))&gt;0,'Dropdown Selections'!A$2,IF(SUMPRODUCT(--ISNUMBER(SEARCH('Dropdown Selections'!C$3,C10)))&gt;0,'Dropdown Selections'!A$3,IF(SUMPRODUCT(--ISNUMBER(SEARCH('Dropdown Selections'!D$4:D$9,C10)))&gt;0,'Dropdown Selections'!A$4,IF(SUMPRODUCT(--ISNUMBER(SEARCH('Dropdown Selections'!D$11:D$13,C10)))&gt;0,'Dropdown Selections'!A$5,IF(SUMPRODUCT(--ISNUMBER(SEARCH('Dropdown Selections'!C$15,C10)))&gt;0,'Dropdown Selections'!A$6,IF(SUMPRODUCT(--ISNUMBER(SEARCH('Dropdown Selections'!D$16:D$19,C10)))&gt;0,'Dropdown Selections'!A$7,IF(SUMPRODUCT(--ISNUMBER(SEARCH('Dropdown Selections'!C$21,C10)))&gt;0,'Dropdown Selections'!A$8,IF(SUMPRODUCT(--ISNUMBER(SEARCH('Dropdown Selections'!D$22:D$25,C10)))&gt;0,'Dropdown Selections'!A$9,IF(C10="331900 - Federal Grant - Other","OTHER",IF(C10="Total","TOTAL OF ALL CATEGORIES",""))))))))))</f>
        <v>TRANSPORTATION</v>
      </c>
      <c r="H10" s="14"/>
      <c r="I10" s="42">
        <v>-4000</v>
      </c>
      <c r="J10" s="14"/>
      <c r="K10" s="42">
        <v>26442000</v>
      </c>
      <c r="L10" s="14"/>
      <c r="M10" s="14"/>
      <c r="N10" s="14"/>
      <c r="O10" s="14"/>
      <c r="P10" s="14"/>
      <c r="Q10" s="80"/>
      <c r="R10" s="79"/>
      <c r="S10" s="81">
        <v>26438000</v>
      </c>
      <c r="T10" s="79"/>
    </row>
    <row r="11" spans="2:20" x14ac:dyDescent="0.2">
      <c r="B11" s="15"/>
      <c r="C11" s="77" t="s">
        <v>17</v>
      </c>
      <c r="D11" s="78"/>
      <c r="E11" s="78"/>
      <c r="F11" s="79"/>
      <c r="G11" s="8" t="str">
        <f>IF(SUMPRODUCT(--ISNUMBER(SEARCH('Dropdown Selections'!C$2,C11)))&gt;0,'Dropdown Selections'!A$2,IF(SUMPRODUCT(--ISNUMBER(SEARCH('Dropdown Selections'!C$3,C11)))&gt;0,'Dropdown Selections'!A$3,IF(SUMPRODUCT(--ISNUMBER(SEARCH('Dropdown Selections'!D$4:D$9,C11)))&gt;0,'Dropdown Selections'!A$4,IF(SUMPRODUCT(--ISNUMBER(SEARCH('Dropdown Selections'!D$11:D$13,C11)))&gt;0,'Dropdown Selections'!A$5,IF(SUMPRODUCT(--ISNUMBER(SEARCH('Dropdown Selections'!C$15,C11)))&gt;0,'Dropdown Selections'!A$6,IF(SUMPRODUCT(--ISNUMBER(SEARCH('Dropdown Selections'!D$16:D$19,C11)))&gt;0,'Dropdown Selections'!A$7,IF(SUMPRODUCT(--ISNUMBER(SEARCH('Dropdown Selections'!C$21,C11)))&gt;0,'Dropdown Selections'!A$8,IF(SUMPRODUCT(--ISNUMBER(SEARCH('Dropdown Selections'!D$22:D$25,C11)))&gt;0,'Dropdown Selections'!A$9,IF(C11="331900 - Federal Grant - Other","OTHER",IF(C11="Total","TOTAL OF ALL CATEGORIES",""))))))))))</f>
        <v>ECONOMIC ENVIRONMENT</v>
      </c>
      <c r="H11" s="14"/>
      <c r="I11" s="42">
        <v>5292000</v>
      </c>
      <c r="J11" s="14"/>
      <c r="K11" s="14"/>
      <c r="L11" s="14"/>
      <c r="M11" s="14"/>
      <c r="N11" s="14"/>
      <c r="O11" s="14"/>
      <c r="P11" s="14"/>
      <c r="Q11" s="80"/>
      <c r="R11" s="79"/>
      <c r="S11" s="81">
        <v>5292000</v>
      </c>
      <c r="T11" s="79"/>
    </row>
    <row r="12" spans="2:20" x14ac:dyDescent="0.2">
      <c r="B12" s="15"/>
      <c r="C12" s="77" t="s">
        <v>18</v>
      </c>
      <c r="D12" s="78"/>
      <c r="E12" s="78"/>
      <c r="F12" s="79"/>
      <c r="G12" s="8" t="str">
        <f>IF(SUMPRODUCT(--ISNUMBER(SEARCH('Dropdown Selections'!C$2,C12)))&gt;0,'Dropdown Selections'!A$2,IF(SUMPRODUCT(--ISNUMBER(SEARCH('Dropdown Selections'!C$3,C12)))&gt;0,'Dropdown Selections'!A$3,IF(SUMPRODUCT(--ISNUMBER(SEARCH('Dropdown Selections'!D$4:D$9,C12)))&gt;0,'Dropdown Selections'!A$4,IF(SUMPRODUCT(--ISNUMBER(SEARCH('Dropdown Selections'!D$11:D$13,C12)))&gt;0,'Dropdown Selections'!A$5,IF(SUMPRODUCT(--ISNUMBER(SEARCH('Dropdown Selections'!C$15,C12)))&gt;0,'Dropdown Selections'!A$6,IF(SUMPRODUCT(--ISNUMBER(SEARCH('Dropdown Selections'!D$16:D$19,C12)))&gt;0,'Dropdown Selections'!A$7,IF(SUMPRODUCT(--ISNUMBER(SEARCH('Dropdown Selections'!C$21,C12)))&gt;0,'Dropdown Selections'!A$8,IF(SUMPRODUCT(--ISNUMBER(SEARCH('Dropdown Selections'!D$22:D$25,C12)))&gt;0,'Dropdown Selections'!A$9,IF(C12="331900 - Federal Grant - Other","OTHER",IF(C12="Total","TOTAL OF ALL CATEGORIES",""))))))))))</f>
        <v>HEALTH &amp; HUMAN SERVICES</v>
      </c>
      <c r="H12" s="14"/>
      <c r="I12" s="42">
        <v>31967000</v>
      </c>
      <c r="J12" s="14"/>
      <c r="K12" s="14"/>
      <c r="L12" s="14"/>
      <c r="M12" s="14"/>
      <c r="N12" s="14"/>
      <c r="O12" s="14"/>
      <c r="P12" s="14"/>
      <c r="Q12" s="81">
        <v>574000</v>
      </c>
      <c r="R12" s="79"/>
      <c r="S12" s="81">
        <v>32541000</v>
      </c>
      <c r="T12" s="79"/>
    </row>
    <row r="13" spans="2:20" x14ac:dyDescent="0.2">
      <c r="B13" s="15"/>
      <c r="C13" s="77" t="s">
        <v>22</v>
      </c>
      <c r="D13" s="78"/>
      <c r="E13" s="78"/>
      <c r="F13" s="79"/>
      <c r="G13" s="8" t="str">
        <f>IF(SUMPRODUCT(--ISNUMBER(SEARCH('Dropdown Selections'!C$2,C13)))&gt;0,'Dropdown Selections'!A$2,IF(SUMPRODUCT(--ISNUMBER(SEARCH('Dropdown Selections'!C$3,C13)))&gt;0,'Dropdown Selections'!A$3,IF(SUMPRODUCT(--ISNUMBER(SEARCH('Dropdown Selections'!D$4:D$9,C13)))&gt;0,'Dropdown Selections'!A$4,IF(SUMPRODUCT(--ISNUMBER(SEARCH('Dropdown Selections'!D$11:D$13,C13)))&gt;0,'Dropdown Selections'!A$5,IF(SUMPRODUCT(--ISNUMBER(SEARCH('Dropdown Selections'!C$15,C13)))&gt;0,'Dropdown Selections'!A$6,IF(SUMPRODUCT(--ISNUMBER(SEARCH('Dropdown Selections'!D$16:D$19,C13)))&gt;0,'Dropdown Selections'!A$7,IF(SUMPRODUCT(--ISNUMBER(SEARCH('Dropdown Selections'!C$21,C13)))&gt;0,'Dropdown Selections'!A$8,IF(SUMPRODUCT(--ISNUMBER(SEARCH('Dropdown Selections'!D$22:D$25,C13)))&gt;0,'Dropdown Selections'!A$9,IF(C13="331900 - Federal Grant - Other","OTHER",IF(C13="Total","TOTAL OF ALL CATEGORIES",""))))))))))</f>
        <v>CULTURE/RECREATION</v>
      </c>
      <c r="H13" s="14"/>
      <c r="I13" s="42">
        <v>62000</v>
      </c>
      <c r="J13" s="14"/>
      <c r="K13" s="14"/>
      <c r="L13" s="14"/>
      <c r="M13" s="14"/>
      <c r="N13" s="14"/>
      <c r="O13" s="14"/>
      <c r="P13" s="14"/>
      <c r="Q13" s="80"/>
      <c r="R13" s="79"/>
      <c r="S13" s="81">
        <v>62000</v>
      </c>
      <c r="T13" s="79"/>
    </row>
    <row r="14" spans="2:20" x14ac:dyDescent="0.2">
      <c r="B14" s="15"/>
      <c r="C14" s="77" t="s">
        <v>29</v>
      </c>
      <c r="D14" s="78"/>
      <c r="E14" s="78"/>
      <c r="F14" s="79"/>
      <c r="G14" s="8" t="str">
        <f>IF(SUMPRODUCT(--ISNUMBER(SEARCH('Dropdown Selections'!C$2,C14)))&gt;0,'Dropdown Selections'!A$2,IF(SUMPRODUCT(--ISNUMBER(SEARCH('Dropdown Selections'!C$3,C14)))&gt;0,'Dropdown Selections'!A$3,IF(SUMPRODUCT(--ISNUMBER(SEARCH('Dropdown Selections'!D$4:D$9,C14)))&gt;0,'Dropdown Selections'!A$4,IF(SUMPRODUCT(--ISNUMBER(SEARCH('Dropdown Selections'!D$11:D$13,C14)))&gt;0,'Dropdown Selections'!A$5,IF(SUMPRODUCT(--ISNUMBER(SEARCH('Dropdown Selections'!C$15,C14)))&gt;0,'Dropdown Selections'!A$6,IF(SUMPRODUCT(--ISNUMBER(SEARCH('Dropdown Selections'!D$16:D$19,C14)))&gt;0,'Dropdown Selections'!A$7,IF(SUMPRODUCT(--ISNUMBER(SEARCH('Dropdown Selections'!C$21,C14)))&gt;0,'Dropdown Selections'!A$8,IF(SUMPRODUCT(--ISNUMBER(SEARCH('Dropdown Selections'!D$22:D$25,C14)))&gt;0,'Dropdown Selections'!A$9,IF(C14="331900 - Federal Grant - Other","OTHER",IF(C14="Total","TOTAL OF ALL CATEGORIES",""))))))))))</f>
        <v>OTHER</v>
      </c>
      <c r="H14" s="42">
        <v>1118000</v>
      </c>
      <c r="I14" s="14"/>
      <c r="J14" s="14"/>
      <c r="K14" s="14"/>
      <c r="L14" s="14"/>
      <c r="M14" s="14"/>
      <c r="N14" s="14"/>
      <c r="O14" s="14"/>
      <c r="P14" s="14"/>
      <c r="Q14" s="80"/>
      <c r="R14" s="79"/>
      <c r="S14" s="81">
        <v>1118000</v>
      </c>
      <c r="T14" s="79"/>
    </row>
    <row r="15" spans="2:20" x14ac:dyDescent="0.2">
      <c r="B15" s="13"/>
      <c r="C15" s="70" t="s">
        <v>12</v>
      </c>
      <c r="D15" s="71"/>
      <c r="E15" s="84" t="s">
        <v>12</v>
      </c>
      <c r="F15" s="79"/>
      <c r="G15" s="8" t="str">
        <f>IF(SUMPRODUCT(--ISNUMBER(SEARCH('Dropdown Selections'!C$2,C15)))&gt;0,'Dropdown Selections'!A$2,IF(SUMPRODUCT(--ISNUMBER(SEARCH('Dropdown Selections'!C$3,C15)))&gt;0,'Dropdown Selections'!A$3,IF(SUMPRODUCT(--ISNUMBER(SEARCH('Dropdown Selections'!D$4:D$9,C15)))&gt;0,'Dropdown Selections'!A$4,IF(SUMPRODUCT(--ISNUMBER(SEARCH('Dropdown Selections'!D$11:D$13,C15)))&gt;0,'Dropdown Selections'!A$5,IF(SUMPRODUCT(--ISNUMBER(SEARCH('Dropdown Selections'!C$15,C15)))&gt;0,'Dropdown Selections'!A$6,IF(SUMPRODUCT(--ISNUMBER(SEARCH('Dropdown Selections'!D$16:D$19,C15)))&gt;0,'Dropdown Selections'!A$7,IF(SUMPRODUCT(--ISNUMBER(SEARCH('Dropdown Selections'!C$21,C15)))&gt;0,'Dropdown Selections'!A$8,IF(SUMPRODUCT(--ISNUMBER(SEARCH('Dropdown Selections'!D$22:D$25,C15)))&gt;0,'Dropdown Selections'!A$9,IF(C15="331900 - Federal Grant - Other","OTHER",IF(C15="Total","TOTAL OF ALL CATEGORIES",""))))))))))</f>
        <v>TOTAL OF ALL CATEGORIES</v>
      </c>
      <c r="H15" s="43">
        <v>1662000</v>
      </c>
      <c r="I15" s="43">
        <v>53527000</v>
      </c>
      <c r="J15" s="43">
        <v>2698000</v>
      </c>
      <c r="K15" s="43">
        <v>27914000</v>
      </c>
      <c r="L15" s="12"/>
      <c r="M15" s="12"/>
      <c r="N15" s="12"/>
      <c r="O15" s="12"/>
      <c r="P15" s="12"/>
      <c r="Q15" s="86">
        <v>609000</v>
      </c>
      <c r="R15" s="79"/>
      <c r="S15" s="86">
        <v>86410000</v>
      </c>
      <c r="T15" s="79"/>
    </row>
    <row r="16" spans="2:20" x14ac:dyDescent="0.2">
      <c r="B16" s="89" t="s">
        <v>34</v>
      </c>
      <c r="C16" s="78"/>
      <c r="D16" s="78"/>
      <c r="E16" s="78"/>
      <c r="F16" s="78"/>
      <c r="G16" s="78"/>
      <c r="H16" s="78"/>
      <c r="I16" s="78"/>
      <c r="J16" s="79"/>
      <c r="K16" s="17"/>
      <c r="L16" s="17"/>
      <c r="M16" s="17"/>
      <c r="N16" s="17"/>
      <c r="O16" s="17"/>
      <c r="P16" s="17"/>
      <c r="Q16" s="90"/>
      <c r="R16" s="79"/>
      <c r="S16" s="90"/>
      <c r="T16" s="79"/>
    </row>
    <row r="17" spans="2:20" ht="18" x14ac:dyDescent="0.2">
      <c r="B17" s="87" t="s">
        <v>2</v>
      </c>
      <c r="C17" s="83"/>
      <c r="D17" s="83"/>
      <c r="E17" s="83"/>
      <c r="F17" s="83"/>
      <c r="H17" s="16" t="s">
        <v>3</v>
      </c>
      <c r="I17" s="9" t="s">
        <v>194</v>
      </c>
      <c r="J17" s="16" t="s">
        <v>4</v>
      </c>
      <c r="K17" s="16" t="s">
        <v>5</v>
      </c>
      <c r="L17" s="16" t="s">
        <v>6</v>
      </c>
      <c r="M17" s="16" t="s">
        <v>7</v>
      </c>
      <c r="N17" s="16" t="s">
        <v>8</v>
      </c>
      <c r="O17" s="16" t="s">
        <v>9</v>
      </c>
      <c r="P17" s="16" t="s">
        <v>10</v>
      </c>
      <c r="Q17" s="88" t="s">
        <v>11</v>
      </c>
      <c r="R17" s="79"/>
      <c r="S17" s="88" t="s">
        <v>198</v>
      </c>
      <c r="T17" s="79"/>
    </row>
    <row r="18" spans="2:20" x14ac:dyDescent="0.2">
      <c r="B18" s="15"/>
      <c r="C18" s="77" t="s">
        <v>14</v>
      </c>
      <c r="D18" s="78"/>
      <c r="E18" s="78"/>
      <c r="F18" s="79"/>
      <c r="G18" s="8" t="str">
        <f>IF(SUMPRODUCT(--ISNUMBER(SEARCH('Dropdown Selections'!C$2,C18)))&gt;0,'Dropdown Selections'!A$2,IF(SUMPRODUCT(--ISNUMBER(SEARCH('Dropdown Selections'!C$3,C18)))&gt;0,'Dropdown Selections'!A$3,IF(SUMPRODUCT(--ISNUMBER(SEARCH('Dropdown Selections'!D$4:D$9,C18)))&gt;0,'Dropdown Selections'!A$4,IF(SUMPRODUCT(--ISNUMBER(SEARCH('Dropdown Selections'!D$11:D$13,C18)))&gt;0,'Dropdown Selections'!A$5,IF(SUMPRODUCT(--ISNUMBER(SEARCH('Dropdown Selections'!C$15,C18)))&gt;0,'Dropdown Selections'!A$6,IF(SUMPRODUCT(--ISNUMBER(SEARCH('Dropdown Selections'!D$16:D$19,C18)))&gt;0,'Dropdown Selections'!A$7,IF(SUMPRODUCT(--ISNUMBER(SEARCH('Dropdown Selections'!C$21,C18)))&gt;0,'Dropdown Selections'!A$8,IF(SUMPRODUCT(--ISNUMBER(SEARCH('Dropdown Selections'!D$22:D$25,C18)))&gt;0,'Dropdown Selections'!A$9,IF(C18="331900 - Federal Grant - Other","OTHER",IF(C18="Total","TOTAL OF ALL CATEGORIES",""))))))))))</f>
        <v>PUBLIC SAFETY</v>
      </c>
      <c r="H18" s="42">
        <v>147686</v>
      </c>
      <c r="I18" s="42">
        <v>33133</v>
      </c>
      <c r="J18" s="14"/>
      <c r="K18" s="14"/>
      <c r="L18" s="14"/>
      <c r="M18" s="14"/>
      <c r="N18" s="14"/>
      <c r="O18" s="14"/>
      <c r="P18" s="14"/>
      <c r="Q18" s="80"/>
      <c r="R18" s="79"/>
      <c r="S18" s="81">
        <v>180819</v>
      </c>
      <c r="T18" s="79"/>
    </row>
    <row r="19" spans="2:20" x14ac:dyDescent="0.2">
      <c r="B19" s="15"/>
      <c r="C19" s="77" t="s">
        <v>16</v>
      </c>
      <c r="D19" s="78"/>
      <c r="E19" s="78"/>
      <c r="F19" s="79"/>
      <c r="G19" s="8" t="str">
        <f>IF(SUMPRODUCT(--ISNUMBER(SEARCH('Dropdown Selections'!C$2,C19)))&gt;0,'Dropdown Selections'!A$2,IF(SUMPRODUCT(--ISNUMBER(SEARCH('Dropdown Selections'!C$3,C19)))&gt;0,'Dropdown Selections'!A$3,IF(SUMPRODUCT(--ISNUMBER(SEARCH('Dropdown Selections'!D$4:D$9,C19)))&gt;0,'Dropdown Selections'!A$4,IF(SUMPRODUCT(--ISNUMBER(SEARCH('Dropdown Selections'!D$11:D$13,C19)))&gt;0,'Dropdown Selections'!A$5,IF(SUMPRODUCT(--ISNUMBER(SEARCH('Dropdown Selections'!C$15,C19)))&gt;0,'Dropdown Selections'!A$6,IF(SUMPRODUCT(--ISNUMBER(SEARCH('Dropdown Selections'!D$16:D$19,C19)))&gt;0,'Dropdown Selections'!A$7,IF(SUMPRODUCT(--ISNUMBER(SEARCH('Dropdown Selections'!C$21,C19)))&gt;0,'Dropdown Selections'!A$8,IF(SUMPRODUCT(--ISNUMBER(SEARCH('Dropdown Selections'!D$22:D$25,C19)))&gt;0,'Dropdown Selections'!A$9,IF(C19="331900 - Federal Grant - Other","OTHER",IF(C19="Total","TOTAL OF ALL CATEGORIES",""))))))))))</f>
        <v>TRANSPORTATION</v>
      </c>
      <c r="H19" s="14"/>
      <c r="I19" s="42">
        <v>6551820</v>
      </c>
      <c r="J19" s="14"/>
      <c r="K19" s="14"/>
      <c r="L19" s="14"/>
      <c r="M19" s="14"/>
      <c r="N19" s="14"/>
      <c r="O19" s="14"/>
      <c r="P19" s="14"/>
      <c r="Q19" s="80"/>
      <c r="R19" s="79"/>
      <c r="S19" s="81">
        <v>6551820</v>
      </c>
      <c r="T19" s="79"/>
    </row>
    <row r="20" spans="2:20" x14ac:dyDescent="0.2">
      <c r="B20" s="15"/>
      <c r="C20" s="77" t="s">
        <v>17</v>
      </c>
      <c r="D20" s="78"/>
      <c r="E20" s="78"/>
      <c r="F20" s="79"/>
      <c r="G20" s="8" t="str">
        <f>IF(SUMPRODUCT(--ISNUMBER(SEARCH('Dropdown Selections'!C$2,C20)))&gt;0,'Dropdown Selections'!A$2,IF(SUMPRODUCT(--ISNUMBER(SEARCH('Dropdown Selections'!C$3,C20)))&gt;0,'Dropdown Selections'!A$3,IF(SUMPRODUCT(--ISNUMBER(SEARCH('Dropdown Selections'!D$4:D$9,C20)))&gt;0,'Dropdown Selections'!A$4,IF(SUMPRODUCT(--ISNUMBER(SEARCH('Dropdown Selections'!D$11:D$13,C20)))&gt;0,'Dropdown Selections'!A$5,IF(SUMPRODUCT(--ISNUMBER(SEARCH('Dropdown Selections'!C$15,C20)))&gt;0,'Dropdown Selections'!A$6,IF(SUMPRODUCT(--ISNUMBER(SEARCH('Dropdown Selections'!D$16:D$19,C20)))&gt;0,'Dropdown Selections'!A$7,IF(SUMPRODUCT(--ISNUMBER(SEARCH('Dropdown Selections'!C$21,C20)))&gt;0,'Dropdown Selections'!A$8,IF(SUMPRODUCT(--ISNUMBER(SEARCH('Dropdown Selections'!D$22:D$25,C20)))&gt;0,'Dropdown Selections'!A$9,IF(C20="331900 - Federal Grant - Other","OTHER",IF(C20="Total","TOTAL OF ALL CATEGORIES",""))))))))))</f>
        <v>ECONOMIC ENVIRONMENT</v>
      </c>
      <c r="H20" s="42">
        <v>6602</v>
      </c>
      <c r="I20" s="14"/>
      <c r="J20" s="14"/>
      <c r="K20" s="14"/>
      <c r="L20" s="14"/>
      <c r="M20" s="14"/>
      <c r="N20" s="14"/>
      <c r="O20" s="14"/>
      <c r="P20" s="14"/>
      <c r="Q20" s="80"/>
      <c r="R20" s="79"/>
      <c r="S20" s="81">
        <v>6602</v>
      </c>
      <c r="T20" s="79"/>
    </row>
    <row r="21" spans="2:20" x14ac:dyDescent="0.2">
      <c r="B21" s="15"/>
      <c r="C21" s="77" t="s">
        <v>32</v>
      </c>
      <c r="D21" s="78"/>
      <c r="E21" s="78"/>
      <c r="F21" s="79"/>
      <c r="G21" s="8" t="str">
        <f>IF(SUMPRODUCT(--ISNUMBER(SEARCH('Dropdown Selections'!C$2,C21)))&gt;0,'Dropdown Selections'!A$2,IF(SUMPRODUCT(--ISNUMBER(SEARCH('Dropdown Selections'!C$3,C21)))&gt;0,'Dropdown Selections'!A$3,IF(SUMPRODUCT(--ISNUMBER(SEARCH('Dropdown Selections'!D$4:D$9,C21)))&gt;0,'Dropdown Selections'!A$4,IF(SUMPRODUCT(--ISNUMBER(SEARCH('Dropdown Selections'!D$11:D$13,C21)))&gt;0,'Dropdown Selections'!A$5,IF(SUMPRODUCT(--ISNUMBER(SEARCH('Dropdown Selections'!C$15,C21)))&gt;0,'Dropdown Selections'!A$6,IF(SUMPRODUCT(--ISNUMBER(SEARCH('Dropdown Selections'!D$16:D$19,C21)))&gt;0,'Dropdown Selections'!A$7,IF(SUMPRODUCT(--ISNUMBER(SEARCH('Dropdown Selections'!C$21,C21)))&gt;0,'Dropdown Selections'!A$8,IF(SUMPRODUCT(--ISNUMBER(SEARCH('Dropdown Selections'!D$22:D$25,C21)))&gt;0,'Dropdown Selections'!A$9,IF(C21="331900 - Federal Grant - Other","OTHER",IF(C21="Total","TOTAL OF ALL CATEGORIES",""))))))))))</f>
        <v>HEALTH &amp; HUMAN SERVICES</v>
      </c>
      <c r="H21" s="14"/>
      <c r="I21" s="42">
        <v>23001</v>
      </c>
      <c r="J21" s="14"/>
      <c r="K21" s="14"/>
      <c r="L21" s="14"/>
      <c r="M21" s="14"/>
      <c r="N21" s="14"/>
      <c r="O21" s="14"/>
      <c r="P21" s="14"/>
      <c r="Q21" s="80"/>
      <c r="R21" s="79"/>
      <c r="S21" s="81">
        <v>23001</v>
      </c>
      <c r="T21" s="79"/>
    </row>
    <row r="22" spans="2:20" x14ac:dyDescent="0.2">
      <c r="B22" s="15"/>
      <c r="C22" s="77" t="s">
        <v>24</v>
      </c>
      <c r="D22" s="78"/>
      <c r="E22" s="78"/>
      <c r="F22" s="79"/>
      <c r="G22" s="8" t="str">
        <f>IF(SUMPRODUCT(--ISNUMBER(SEARCH('Dropdown Selections'!C$2,C22)))&gt;0,'Dropdown Selections'!A$2,IF(SUMPRODUCT(--ISNUMBER(SEARCH('Dropdown Selections'!C$3,C22)))&gt;0,'Dropdown Selections'!A$3,IF(SUMPRODUCT(--ISNUMBER(SEARCH('Dropdown Selections'!D$4:D$9,C22)))&gt;0,'Dropdown Selections'!A$4,IF(SUMPRODUCT(--ISNUMBER(SEARCH('Dropdown Selections'!D$11:D$13,C22)))&gt;0,'Dropdown Selections'!A$5,IF(SUMPRODUCT(--ISNUMBER(SEARCH('Dropdown Selections'!C$15,C22)))&gt;0,'Dropdown Selections'!A$6,IF(SUMPRODUCT(--ISNUMBER(SEARCH('Dropdown Selections'!D$16:D$19,C22)))&gt;0,'Dropdown Selections'!A$7,IF(SUMPRODUCT(--ISNUMBER(SEARCH('Dropdown Selections'!C$21,C22)))&gt;0,'Dropdown Selections'!A$8,IF(SUMPRODUCT(--ISNUMBER(SEARCH('Dropdown Selections'!D$22:D$25,C22)))&gt;0,'Dropdown Selections'!A$9,IF(C22="331900 - Federal Grant - Other","OTHER",IF(C22="Total","TOTAL OF ALL CATEGORIES",""))))))))))</f>
        <v>HEALTH &amp; HUMAN SERVICES</v>
      </c>
      <c r="H22" s="42">
        <v>94429</v>
      </c>
      <c r="I22" s="14"/>
      <c r="J22" s="14"/>
      <c r="K22" s="14"/>
      <c r="L22" s="14"/>
      <c r="M22" s="14"/>
      <c r="N22" s="14"/>
      <c r="O22" s="14"/>
      <c r="P22" s="14"/>
      <c r="Q22" s="80"/>
      <c r="R22" s="79"/>
      <c r="S22" s="81">
        <v>94429</v>
      </c>
      <c r="T22" s="79"/>
    </row>
    <row r="23" spans="2:20" x14ac:dyDescent="0.2">
      <c r="B23" s="13"/>
      <c r="C23" s="70" t="s">
        <v>12</v>
      </c>
      <c r="D23" s="71"/>
      <c r="E23" s="84" t="s">
        <v>12</v>
      </c>
      <c r="F23" s="79"/>
      <c r="G23" s="8" t="str">
        <f>IF(SUMPRODUCT(--ISNUMBER(SEARCH('Dropdown Selections'!C$2,C23)))&gt;0,'Dropdown Selections'!A$2,IF(SUMPRODUCT(--ISNUMBER(SEARCH('Dropdown Selections'!C$3,C23)))&gt;0,'Dropdown Selections'!A$3,IF(SUMPRODUCT(--ISNUMBER(SEARCH('Dropdown Selections'!D$4:D$9,C23)))&gt;0,'Dropdown Selections'!A$4,IF(SUMPRODUCT(--ISNUMBER(SEARCH('Dropdown Selections'!D$11:D$13,C23)))&gt;0,'Dropdown Selections'!A$5,IF(SUMPRODUCT(--ISNUMBER(SEARCH('Dropdown Selections'!C$15,C23)))&gt;0,'Dropdown Selections'!A$6,IF(SUMPRODUCT(--ISNUMBER(SEARCH('Dropdown Selections'!D$16:D$19,C23)))&gt;0,'Dropdown Selections'!A$7,IF(SUMPRODUCT(--ISNUMBER(SEARCH('Dropdown Selections'!C$21,C23)))&gt;0,'Dropdown Selections'!A$8,IF(SUMPRODUCT(--ISNUMBER(SEARCH('Dropdown Selections'!D$22:D$25,C23)))&gt;0,'Dropdown Selections'!A$9,IF(C23="331900 - Federal Grant - Other","OTHER",IF(C23="Total","TOTAL OF ALL CATEGORIES",""))))))))))</f>
        <v>TOTAL OF ALL CATEGORIES</v>
      </c>
      <c r="H23" s="43">
        <v>248717</v>
      </c>
      <c r="I23" s="43">
        <v>6607954</v>
      </c>
      <c r="J23" s="12"/>
      <c r="K23" s="12"/>
      <c r="L23" s="12"/>
      <c r="M23" s="12"/>
      <c r="N23" s="12"/>
      <c r="O23" s="12"/>
      <c r="P23" s="12"/>
      <c r="Q23" s="85"/>
      <c r="R23" s="79"/>
      <c r="S23" s="86">
        <v>6856671</v>
      </c>
      <c r="T23" s="79"/>
    </row>
    <row r="24" spans="2:20" x14ac:dyDescent="0.2">
      <c r="B24" s="89" t="s">
        <v>33</v>
      </c>
      <c r="C24" s="78"/>
      <c r="D24" s="78"/>
      <c r="E24" s="78"/>
      <c r="F24" s="78"/>
      <c r="G24" s="78"/>
      <c r="H24" s="78"/>
      <c r="I24" s="78"/>
      <c r="J24" s="79"/>
      <c r="K24" s="17"/>
      <c r="L24" s="17"/>
      <c r="M24" s="17"/>
      <c r="N24" s="17"/>
      <c r="O24" s="17"/>
      <c r="P24" s="17"/>
      <c r="Q24" s="90"/>
      <c r="R24" s="79"/>
      <c r="S24" s="90"/>
      <c r="T24" s="79"/>
    </row>
    <row r="25" spans="2:20" ht="18" x14ac:dyDescent="0.2">
      <c r="B25" s="87" t="s">
        <v>2</v>
      </c>
      <c r="C25" s="83"/>
      <c r="D25" s="83"/>
      <c r="E25" s="83"/>
      <c r="F25" s="83"/>
      <c r="H25" s="16" t="s">
        <v>3</v>
      </c>
      <c r="I25" s="9" t="s">
        <v>194</v>
      </c>
      <c r="J25" s="16" t="s">
        <v>4</v>
      </c>
      <c r="K25" s="16" t="s">
        <v>5</v>
      </c>
      <c r="L25" s="16" t="s">
        <v>6</v>
      </c>
      <c r="M25" s="16" t="s">
        <v>7</v>
      </c>
      <c r="N25" s="16" t="s">
        <v>8</v>
      </c>
      <c r="O25" s="16" t="s">
        <v>9</v>
      </c>
      <c r="P25" s="16" t="s">
        <v>10</v>
      </c>
      <c r="Q25" s="88" t="s">
        <v>11</v>
      </c>
      <c r="R25" s="79"/>
      <c r="S25" s="88" t="s">
        <v>198</v>
      </c>
      <c r="T25" s="79"/>
    </row>
    <row r="26" spans="2:20" x14ac:dyDescent="0.2">
      <c r="B26" s="15"/>
      <c r="C26" s="77" t="s">
        <v>13</v>
      </c>
      <c r="D26" s="78"/>
      <c r="E26" s="78"/>
      <c r="F26" s="79"/>
      <c r="G26" s="8" t="str">
        <f>IF(SUMPRODUCT(--ISNUMBER(SEARCH('Dropdown Selections'!C$2,C26)))&gt;0,'Dropdown Selections'!A$2,IF(SUMPRODUCT(--ISNUMBER(SEARCH('Dropdown Selections'!C$3,C26)))&gt;0,'Dropdown Selections'!A$3,IF(SUMPRODUCT(--ISNUMBER(SEARCH('Dropdown Selections'!D$4:D$9,C26)))&gt;0,'Dropdown Selections'!A$4,IF(SUMPRODUCT(--ISNUMBER(SEARCH('Dropdown Selections'!D$11:D$13,C26)))&gt;0,'Dropdown Selections'!A$5,IF(SUMPRODUCT(--ISNUMBER(SEARCH('Dropdown Selections'!C$15,C26)))&gt;0,'Dropdown Selections'!A$6,IF(SUMPRODUCT(--ISNUMBER(SEARCH('Dropdown Selections'!D$16:D$19,C26)))&gt;0,'Dropdown Selections'!A$7,IF(SUMPRODUCT(--ISNUMBER(SEARCH('Dropdown Selections'!C$21,C26)))&gt;0,'Dropdown Selections'!A$8,IF(SUMPRODUCT(--ISNUMBER(SEARCH('Dropdown Selections'!D$22:D$25,C26)))&gt;0,'Dropdown Selections'!A$9,IF(C26="331900 - Federal Grant - Other","OTHER",IF(C26="Total","TOTAL OF ALL CATEGORIES",""))))))))))</f>
        <v>GENERAL GOVERNMENT</v>
      </c>
      <c r="H26" s="42">
        <v>60449</v>
      </c>
      <c r="I26" s="14"/>
      <c r="J26" s="14"/>
      <c r="K26" s="14"/>
      <c r="L26" s="14"/>
      <c r="M26" s="14"/>
      <c r="N26" s="14"/>
      <c r="O26" s="14"/>
      <c r="P26" s="14"/>
      <c r="Q26" s="80"/>
      <c r="R26" s="79"/>
      <c r="S26" s="81">
        <v>60449</v>
      </c>
      <c r="T26" s="79"/>
    </row>
    <row r="27" spans="2:20" x14ac:dyDescent="0.2">
      <c r="B27" s="15"/>
      <c r="C27" s="77" t="s">
        <v>14</v>
      </c>
      <c r="D27" s="78"/>
      <c r="E27" s="78"/>
      <c r="F27" s="79"/>
      <c r="G27" s="8" t="str">
        <f>IF(SUMPRODUCT(--ISNUMBER(SEARCH('Dropdown Selections'!C$2,C27)))&gt;0,'Dropdown Selections'!A$2,IF(SUMPRODUCT(--ISNUMBER(SEARCH('Dropdown Selections'!C$3,C27)))&gt;0,'Dropdown Selections'!A$3,IF(SUMPRODUCT(--ISNUMBER(SEARCH('Dropdown Selections'!D$4:D$9,C27)))&gt;0,'Dropdown Selections'!A$4,IF(SUMPRODUCT(--ISNUMBER(SEARCH('Dropdown Selections'!D$11:D$13,C27)))&gt;0,'Dropdown Selections'!A$5,IF(SUMPRODUCT(--ISNUMBER(SEARCH('Dropdown Selections'!C$15,C27)))&gt;0,'Dropdown Selections'!A$6,IF(SUMPRODUCT(--ISNUMBER(SEARCH('Dropdown Selections'!D$16:D$19,C27)))&gt;0,'Dropdown Selections'!A$7,IF(SUMPRODUCT(--ISNUMBER(SEARCH('Dropdown Selections'!C$21,C27)))&gt;0,'Dropdown Selections'!A$8,IF(SUMPRODUCT(--ISNUMBER(SEARCH('Dropdown Selections'!D$22:D$25,C27)))&gt;0,'Dropdown Selections'!A$9,IF(C27="331900 - Federal Grant - Other","OTHER",IF(C27="Total","TOTAL OF ALL CATEGORIES",""))))))))))</f>
        <v>PUBLIC SAFETY</v>
      </c>
      <c r="H27" s="42">
        <v>107986</v>
      </c>
      <c r="I27" s="42">
        <v>450107</v>
      </c>
      <c r="J27" s="14"/>
      <c r="K27" s="14"/>
      <c r="L27" s="14"/>
      <c r="M27" s="14"/>
      <c r="N27" s="14"/>
      <c r="O27" s="14"/>
      <c r="P27" s="14"/>
      <c r="Q27" s="80"/>
      <c r="R27" s="79"/>
      <c r="S27" s="81">
        <v>558093</v>
      </c>
      <c r="T27" s="79"/>
    </row>
    <row r="28" spans="2:20" x14ac:dyDescent="0.2">
      <c r="B28" s="15"/>
      <c r="C28" s="77" t="s">
        <v>15</v>
      </c>
      <c r="D28" s="78"/>
      <c r="E28" s="78"/>
      <c r="F28" s="79"/>
      <c r="G28" s="8" t="str">
        <f>IF(SUMPRODUCT(--ISNUMBER(SEARCH('Dropdown Selections'!C$2,C28)))&gt;0,'Dropdown Selections'!A$2,IF(SUMPRODUCT(--ISNUMBER(SEARCH('Dropdown Selections'!C$3,C28)))&gt;0,'Dropdown Selections'!A$3,IF(SUMPRODUCT(--ISNUMBER(SEARCH('Dropdown Selections'!D$4:D$9,C28)))&gt;0,'Dropdown Selections'!A$4,IF(SUMPRODUCT(--ISNUMBER(SEARCH('Dropdown Selections'!D$11:D$13,C28)))&gt;0,'Dropdown Selections'!A$5,IF(SUMPRODUCT(--ISNUMBER(SEARCH('Dropdown Selections'!C$15,C28)))&gt;0,'Dropdown Selections'!A$6,IF(SUMPRODUCT(--ISNUMBER(SEARCH('Dropdown Selections'!D$16:D$19,C28)))&gt;0,'Dropdown Selections'!A$7,IF(SUMPRODUCT(--ISNUMBER(SEARCH('Dropdown Selections'!C$21,C28)))&gt;0,'Dropdown Selections'!A$8,IF(SUMPRODUCT(--ISNUMBER(SEARCH('Dropdown Selections'!D$22:D$25,C28)))&gt;0,'Dropdown Selections'!A$9,IF(C28="331900 - Federal Grant - Other","OTHER",IF(C28="Total","TOTAL OF ALL CATEGORIES",""))))))))))</f>
        <v>PHYSICAL ENVIRONMENT</v>
      </c>
      <c r="H28" s="41">
        <v>552</v>
      </c>
      <c r="I28" s="14"/>
      <c r="J28" s="14"/>
      <c r="K28" s="14"/>
      <c r="L28" s="14"/>
      <c r="M28" s="14"/>
      <c r="N28" s="14"/>
      <c r="O28" s="14"/>
      <c r="P28" s="14"/>
      <c r="Q28" s="80"/>
      <c r="R28" s="79"/>
      <c r="S28" s="91">
        <v>552</v>
      </c>
      <c r="T28" s="79"/>
    </row>
    <row r="29" spans="2:20" x14ac:dyDescent="0.2">
      <c r="B29" s="15"/>
      <c r="C29" s="77" t="s">
        <v>16</v>
      </c>
      <c r="D29" s="78"/>
      <c r="E29" s="78"/>
      <c r="F29" s="79"/>
      <c r="G29" s="8" t="str">
        <f>IF(SUMPRODUCT(--ISNUMBER(SEARCH('Dropdown Selections'!C$2,C29)))&gt;0,'Dropdown Selections'!A$2,IF(SUMPRODUCT(--ISNUMBER(SEARCH('Dropdown Selections'!C$3,C29)))&gt;0,'Dropdown Selections'!A$3,IF(SUMPRODUCT(--ISNUMBER(SEARCH('Dropdown Selections'!D$4:D$9,C29)))&gt;0,'Dropdown Selections'!A$4,IF(SUMPRODUCT(--ISNUMBER(SEARCH('Dropdown Selections'!D$11:D$13,C29)))&gt;0,'Dropdown Selections'!A$5,IF(SUMPRODUCT(--ISNUMBER(SEARCH('Dropdown Selections'!C$15,C29)))&gt;0,'Dropdown Selections'!A$6,IF(SUMPRODUCT(--ISNUMBER(SEARCH('Dropdown Selections'!D$16:D$19,C29)))&gt;0,'Dropdown Selections'!A$7,IF(SUMPRODUCT(--ISNUMBER(SEARCH('Dropdown Selections'!C$21,C29)))&gt;0,'Dropdown Selections'!A$8,IF(SUMPRODUCT(--ISNUMBER(SEARCH('Dropdown Selections'!D$22:D$25,C29)))&gt;0,'Dropdown Selections'!A$9,IF(C29="331900 - Federal Grant - Other","OTHER",IF(C29="Total","TOTAL OF ALL CATEGORIES",""))))))))))</f>
        <v>TRANSPORTATION</v>
      </c>
      <c r="H29" s="14"/>
      <c r="I29" s="42">
        <v>1991279</v>
      </c>
      <c r="J29" s="14"/>
      <c r="K29" s="42">
        <v>115267</v>
      </c>
      <c r="L29" s="14"/>
      <c r="M29" s="14"/>
      <c r="N29" s="14"/>
      <c r="O29" s="14"/>
      <c r="P29" s="14"/>
      <c r="Q29" s="80"/>
      <c r="R29" s="79"/>
      <c r="S29" s="81">
        <v>2106546</v>
      </c>
      <c r="T29" s="79"/>
    </row>
    <row r="30" spans="2:20" x14ac:dyDescent="0.2">
      <c r="B30" s="15"/>
      <c r="C30" s="77" t="s">
        <v>32</v>
      </c>
      <c r="D30" s="78"/>
      <c r="E30" s="78"/>
      <c r="F30" s="79"/>
      <c r="G30" s="8" t="str">
        <f>IF(SUMPRODUCT(--ISNUMBER(SEARCH('Dropdown Selections'!C$2,C30)))&gt;0,'Dropdown Selections'!A$2,IF(SUMPRODUCT(--ISNUMBER(SEARCH('Dropdown Selections'!C$3,C30)))&gt;0,'Dropdown Selections'!A$3,IF(SUMPRODUCT(--ISNUMBER(SEARCH('Dropdown Selections'!D$4:D$9,C30)))&gt;0,'Dropdown Selections'!A$4,IF(SUMPRODUCT(--ISNUMBER(SEARCH('Dropdown Selections'!D$11:D$13,C30)))&gt;0,'Dropdown Selections'!A$5,IF(SUMPRODUCT(--ISNUMBER(SEARCH('Dropdown Selections'!C$15,C30)))&gt;0,'Dropdown Selections'!A$6,IF(SUMPRODUCT(--ISNUMBER(SEARCH('Dropdown Selections'!D$16:D$19,C30)))&gt;0,'Dropdown Selections'!A$7,IF(SUMPRODUCT(--ISNUMBER(SEARCH('Dropdown Selections'!C$21,C30)))&gt;0,'Dropdown Selections'!A$8,IF(SUMPRODUCT(--ISNUMBER(SEARCH('Dropdown Selections'!D$22:D$25,C30)))&gt;0,'Dropdown Selections'!A$9,IF(C30="331900 - Federal Grant - Other","OTHER",IF(C30="Total","TOTAL OF ALL CATEGORIES",""))))))))))</f>
        <v>HEALTH &amp; HUMAN SERVICES</v>
      </c>
      <c r="H30" s="14"/>
      <c r="I30" s="42">
        <v>254458</v>
      </c>
      <c r="J30" s="14"/>
      <c r="K30" s="14"/>
      <c r="L30" s="14"/>
      <c r="M30" s="14"/>
      <c r="N30" s="14"/>
      <c r="O30" s="14"/>
      <c r="P30" s="14"/>
      <c r="Q30" s="80"/>
      <c r="R30" s="79"/>
      <c r="S30" s="81">
        <v>254458</v>
      </c>
      <c r="T30" s="79"/>
    </row>
    <row r="31" spans="2:20" x14ac:dyDescent="0.2">
      <c r="B31" s="15"/>
      <c r="C31" s="77" t="s">
        <v>18</v>
      </c>
      <c r="D31" s="78"/>
      <c r="E31" s="78"/>
      <c r="F31" s="79"/>
      <c r="G31" s="8" t="str">
        <f>IF(SUMPRODUCT(--ISNUMBER(SEARCH('Dropdown Selections'!C$2,C31)))&gt;0,'Dropdown Selections'!A$2,IF(SUMPRODUCT(--ISNUMBER(SEARCH('Dropdown Selections'!C$3,C31)))&gt;0,'Dropdown Selections'!A$3,IF(SUMPRODUCT(--ISNUMBER(SEARCH('Dropdown Selections'!D$4:D$9,C31)))&gt;0,'Dropdown Selections'!A$4,IF(SUMPRODUCT(--ISNUMBER(SEARCH('Dropdown Selections'!D$11:D$13,C31)))&gt;0,'Dropdown Selections'!A$5,IF(SUMPRODUCT(--ISNUMBER(SEARCH('Dropdown Selections'!C$15,C31)))&gt;0,'Dropdown Selections'!A$6,IF(SUMPRODUCT(--ISNUMBER(SEARCH('Dropdown Selections'!D$16:D$19,C31)))&gt;0,'Dropdown Selections'!A$7,IF(SUMPRODUCT(--ISNUMBER(SEARCH('Dropdown Selections'!C$21,C31)))&gt;0,'Dropdown Selections'!A$8,IF(SUMPRODUCT(--ISNUMBER(SEARCH('Dropdown Selections'!D$22:D$25,C31)))&gt;0,'Dropdown Selections'!A$9,IF(C31="331900 - Federal Grant - Other","OTHER",IF(C31="Total","TOTAL OF ALL CATEGORIES",""))))))))))</f>
        <v>HEALTH &amp; HUMAN SERVICES</v>
      </c>
      <c r="H31" s="14"/>
      <c r="I31" s="42">
        <v>586600</v>
      </c>
      <c r="J31" s="14"/>
      <c r="K31" s="14"/>
      <c r="L31" s="14"/>
      <c r="M31" s="14"/>
      <c r="N31" s="14"/>
      <c r="O31" s="14"/>
      <c r="P31" s="14"/>
      <c r="Q31" s="80"/>
      <c r="R31" s="79"/>
      <c r="S31" s="81">
        <v>586600</v>
      </c>
      <c r="T31" s="79"/>
    </row>
    <row r="32" spans="2:20" x14ac:dyDescent="0.2">
      <c r="B32" s="15"/>
      <c r="C32" s="77" t="s">
        <v>29</v>
      </c>
      <c r="D32" s="78"/>
      <c r="E32" s="78"/>
      <c r="F32" s="79"/>
      <c r="G32" s="8" t="str">
        <f>IF(SUMPRODUCT(--ISNUMBER(SEARCH('Dropdown Selections'!C$2,C32)))&gt;0,'Dropdown Selections'!A$2,IF(SUMPRODUCT(--ISNUMBER(SEARCH('Dropdown Selections'!C$3,C32)))&gt;0,'Dropdown Selections'!A$3,IF(SUMPRODUCT(--ISNUMBER(SEARCH('Dropdown Selections'!D$4:D$9,C32)))&gt;0,'Dropdown Selections'!A$4,IF(SUMPRODUCT(--ISNUMBER(SEARCH('Dropdown Selections'!D$11:D$13,C32)))&gt;0,'Dropdown Selections'!A$5,IF(SUMPRODUCT(--ISNUMBER(SEARCH('Dropdown Selections'!C$15,C32)))&gt;0,'Dropdown Selections'!A$6,IF(SUMPRODUCT(--ISNUMBER(SEARCH('Dropdown Selections'!D$16:D$19,C32)))&gt;0,'Dropdown Selections'!A$7,IF(SUMPRODUCT(--ISNUMBER(SEARCH('Dropdown Selections'!C$21,C32)))&gt;0,'Dropdown Selections'!A$8,IF(SUMPRODUCT(--ISNUMBER(SEARCH('Dropdown Selections'!D$22:D$25,C32)))&gt;0,'Dropdown Selections'!A$9,IF(C32="331900 - Federal Grant - Other","OTHER",IF(C32="Total","TOTAL OF ALL CATEGORIES",""))))))))))</f>
        <v>OTHER</v>
      </c>
      <c r="H32" s="14"/>
      <c r="I32" s="42">
        <v>72064</v>
      </c>
      <c r="J32" s="14"/>
      <c r="K32" s="14"/>
      <c r="L32" s="14"/>
      <c r="M32" s="14"/>
      <c r="N32" s="14"/>
      <c r="O32" s="14"/>
      <c r="P32" s="14"/>
      <c r="Q32" s="80"/>
      <c r="R32" s="79"/>
      <c r="S32" s="81">
        <v>72064</v>
      </c>
      <c r="T32" s="79"/>
    </row>
    <row r="33" spans="2:20" x14ac:dyDescent="0.2">
      <c r="B33" s="13"/>
      <c r="C33" s="70" t="s">
        <v>12</v>
      </c>
      <c r="D33" s="71"/>
      <c r="E33" s="84" t="s">
        <v>12</v>
      </c>
      <c r="F33" s="79"/>
      <c r="G33" s="8" t="str">
        <f>IF(SUMPRODUCT(--ISNUMBER(SEARCH('Dropdown Selections'!C$2,C33)))&gt;0,'Dropdown Selections'!A$2,IF(SUMPRODUCT(--ISNUMBER(SEARCH('Dropdown Selections'!C$3,C33)))&gt;0,'Dropdown Selections'!A$3,IF(SUMPRODUCT(--ISNUMBER(SEARCH('Dropdown Selections'!D$4:D$9,C33)))&gt;0,'Dropdown Selections'!A$4,IF(SUMPRODUCT(--ISNUMBER(SEARCH('Dropdown Selections'!D$11:D$13,C33)))&gt;0,'Dropdown Selections'!A$5,IF(SUMPRODUCT(--ISNUMBER(SEARCH('Dropdown Selections'!C$15,C33)))&gt;0,'Dropdown Selections'!A$6,IF(SUMPRODUCT(--ISNUMBER(SEARCH('Dropdown Selections'!D$16:D$19,C33)))&gt;0,'Dropdown Selections'!A$7,IF(SUMPRODUCT(--ISNUMBER(SEARCH('Dropdown Selections'!C$21,C33)))&gt;0,'Dropdown Selections'!A$8,IF(SUMPRODUCT(--ISNUMBER(SEARCH('Dropdown Selections'!D$22:D$25,C33)))&gt;0,'Dropdown Selections'!A$9,IF(C33="331900 - Federal Grant - Other","OTHER",IF(C33="Total","TOTAL OF ALL CATEGORIES",""))))))))))</f>
        <v>TOTAL OF ALL CATEGORIES</v>
      </c>
      <c r="H33" s="43">
        <v>168987</v>
      </c>
      <c r="I33" s="43">
        <v>3354508</v>
      </c>
      <c r="J33" s="12"/>
      <c r="K33" s="43">
        <v>115267</v>
      </c>
      <c r="L33" s="12"/>
      <c r="M33" s="12"/>
      <c r="N33" s="12"/>
      <c r="O33" s="12"/>
      <c r="P33" s="12"/>
      <c r="Q33" s="85"/>
      <c r="R33" s="79"/>
      <c r="S33" s="86">
        <v>3638762</v>
      </c>
      <c r="T33" s="79"/>
    </row>
    <row r="34" spans="2:20" x14ac:dyDescent="0.2">
      <c r="B34" s="89" t="s">
        <v>31</v>
      </c>
      <c r="C34" s="78"/>
      <c r="D34" s="78"/>
      <c r="E34" s="78"/>
      <c r="F34" s="78"/>
      <c r="G34" s="78"/>
      <c r="H34" s="78"/>
      <c r="I34" s="78"/>
      <c r="J34" s="79"/>
      <c r="K34" s="17"/>
      <c r="L34" s="17"/>
      <c r="M34" s="17"/>
      <c r="N34" s="17"/>
      <c r="O34" s="17"/>
      <c r="P34" s="17"/>
      <c r="Q34" s="90"/>
      <c r="R34" s="79"/>
      <c r="S34" s="90"/>
      <c r="T34" s="79"/>
    </row>
    <row r="35" spans="2:20" ht="18" x14ac:dyDescent="0.2">
      <c r="B35" s="87" t="s">
        <v>2</v>
      </c>
      <c r="C35" s="83"/>
      <c r="D35" s="83"/>
      <c r="E35" s="83"/>
      <c r="F35" s="83"/>
      <c r="H35" s="16" t="s">
        <v>3</v>
      </c>
      <c r="I35" s="9" t="s">
        <v>194</v>
      </c>
      <c r="J35" s="16" t="s">
        <v>4</v>
      </c>
      <c r="K35" s="16" t="s">
        <v>5</v>
      </c>
      <c r="L35" s="16" t="s">
        <v>6</v>
      </c>
      <c r="M35" s="16" t="s">
        <v>7</v>
      </c>
      <c r="N35" s="16" t="s">
        <v>8</v>
      </c>
      <c r="O35" s="16" t="s">
        <v>9</v>
      </c>
      <c r="P35" s="16" t="s">
        <v>10</v>
      </c>
      <c r="Q35" s="88" t="s">
        <v>11</v>
      </c>
      <c r="R35" s="79"/>
      <c r="S35" s="88" t="s">
        <v>198</v>
      </c>
      <c r="T35" s="79"/>
    </row>
    <row r="36" spans="2:20" x14ac:dyDescent="0.2">
      <c r="B36" s="15"/>
      <c r="C36" s="77" t="s">
        <v>13</v>
      </c>
      <c r="D36" s="78"/>
      <c r="E36" s="78"/>
      <c r="F36" s="79"/>
      <c r="G36" s="8" t="str">
        <f>IF(SUMPRODUCT(--ISNUMBER(SEARCH('Dropdown Selections'!C$2,C36)))&gt;0,'Dropdown Selections'!A$2,IF(SUMPRODUCT(--ISNUMBER(SEARCH('Dropdown Selections'!C$3,C36)))&gt;0,'Dropdown Selections'!A$3,IF(SUMPRODUCT(--ISNUMBER(SEARCH('Dropdown Selections'!D$4:D$9,C36)))&gt;0,'Dropdown Selections'!A$4,IF(SUMPRODUCT(--ISNUMBER(SEARCH('Dropdown Selections'!D$11:D$13,C36)))&gt;0,'Dropdown Selections'!A$5,IF(SUMPRODUCT(--ISNUMBER(SEARCH('Dropdown Selections'!C$15,C36)))&gt;0,'Dropdown Selections'!A$6,IF(SUMPRODUCT(--ISNUMBER(SEARCH('Dropdown Selections'!D$16:D$19,C36)))&gt;0,'Dropdown Selections'!A$7,IF(SUMPRODUCT(--ISNUMBER(SEARCH('Dropdown Selections'!C$21,C36)))&gt;0,'Dropdown Selections'!A$8,IF(SUMPRODUCT(--ISNUMBER(SEARCH('Dropdown Selections'!D$22:D$25,C36)))&gt;0,'Dropdown Selections'!A$9,IF(C36="331900 - Federal Grant - Other","OTHER",IF(C36="Total","TOTAL OF ALL CATEGORIES",""))))))))))</f>
        <v>GENERAL GOVERNMENT</v>
      </c>
      <c r="H36" s="14"/>
      <c r="I36" s="42">
        <v>46215</v>
      </c>
      <c r="J36" s="14"/>
      <c r="K36" s="14"/>
      <c r="L36" s="14"/>
      <c r="M36" s="14"/>
      <c r="N36" s="14"/>
      <c r="O36" s="14"/>
      <c r="P36" s="14"/>
      <c r="Q36" s="80"/>
      <c r="R36" s="79"/>
      <c r="S36" s="81">
        <v>46215</v>
      </c>
      <c r="T36" s="79"/>
    </row>
    <row r="37" spans="2:20" x14ac:dyDescent="0.2">
      <c r="B37" s="15"/>
      <c r="C37" s="77" t="s">
        <v>14</v>
      </c>
      <c r="D37" s="78"/>
      <c r="E37" s="78"/>
      <c r="F37" s="79"/>
      <c r="G37" s="8" t="str">
        <f>IF(SUMPRODUCT(--ISNUMBER(SEARCH('Dropdown Selections'!C$2,C37)))&gt;0,'Dropdown Selections'!A$2,IF(SUMPRODUCT(--ISNUMBER(SEARCH('Dropdown Selections'!C$3,C37)))&gt;0,'Dropdown Selections'!A$3,IF(SUMPRODUCT(--ISNUMBER(SEARCH('Dropdown Selections'!D$4:D$9,C37)))&gt;0,'Dropdown Selections'!A$4,IF(SUMPRODUCT(--ISNUMBER(SEARCH('Dropdown Selections'!D$11:D$13,C37)))&gt;0,'Dropdown Selections'!A$5,IF(SUMPRODUCT(--ISNUMBER(SEARCH('Dropdown Selections'!C$15,C37)))&gt;0,'Dropdown Selections'!A$6,IF(SUMPRODUCT(--ISNUMBER(SEARCH('Dropdown Selections'!D$16:D$19,C37)))&gt;0,'Dropdown Selections'!A$7,IF(SUMPRODUCT(--ISNUMBER(SEARCH('Dropdown Selections'!C$21,C37)))&gt;0,'Dropdown Selections'!A$8,IF(SUMPRODUCT(--ISNUMBER(SEARCH('Dropdown Selections'!D$22:D$25,C37)))&gt;0,'Dropdown Selections'!A$9,IF(C37="331900 - Federal Grant - Other","OTHER",IF(C37="Total","TOTAL OF ALL CATEGORIES",""))))))))))</f>
        <v>PUBLIC SAFETY</v>
      </c>
      <c r="H37" s="14"/>
      <c r="I37" s="42">
        <v>278953</v>
      </c>
      <c r="J37" s="14"/>
      <c r="K37" s="14"/>
      <c r="L37" s="14"/>
      <c r="M37" s="14"/>
      <c r="N37" s="14"/>
      <c r="O37" s="14"/>
      <c r="P37" s="14"/>
      <c r="Q37" s="80"/>
      <c r="R37" s="79"/>
      <c r="S37" s="81">
        <v>278953</v>
      </c>
      <c r="T37" s="79"/>
    </row>
    <row r="38" spans="2:20" x14ac:dyDescent="0.2">
      <c r="B38" s="15"/>
      <c r="C38" s="77" t="s">
        <v>27</v>
      </c>
      <c r="D38" s="78"/>
      <c r="E38" s="78"/>
      <c r="F38" s="79"/>
      <c r="G38" s="8" t="str">
        <f>IF(SUMPRODUCT(--ISNUMBER(SEARCH('Dropdown Selections'!C$2,C38)))&gt;0,'Dropdown Selections'!A$2,IF(SUMPRODUCT(--ISNUMBER(SEARCH('Dropdown Selections'!C$3,C38)))&gt;0,'Dropdown Selections'!A$3,IF(SUMPRODUCT(--ISNUMBER(SEARCH('Dropdown Selections'!D$4:D$9,C38)))&gt;0,'Dropdown Selections'!A$4,IF(SUMPRODUCT(--ISNUMBER(SEARCH('Dropdown Selections'!D$11:D$13,C38)))&gt;0,'Dropdown Selections'!A$5,IF(SUMPRODUCT(--ISNUMBER(SEARCH('Dropdown Selections'!C$15,C38)))&gt;0,'Dropdown Selections'!A$6,IF(SUMPRODUCT(--ISNUMBER(SEARCH('Dropdown Selections'!D$16:D$19,C38)))&gt;0,'Dropdown Selections'!A$7,IF(SUMPRODUCT(--ISNUMBER(SEARCH('Dropdown Selections'!C$21,C38)))&gt;0,'Dropdown Selections'!A$8,IF(SUMPRODUCT(--ISNUMBER(SEARCH('Dropdown Selections'!D$22:D$25,C38)))&gt;0,'Dropdown Selections'!A$9,IF(C38="331900 - Federal Grant - Other","OTHER",IF(C38="Total","TOTAL OF ALL CATEGORIES",""))))))))))</f>
        <v>TRANSPORTATION</v>
      </c>
      <c r="H38" s="14"/>
      <c r="I38" s="42">
        <v>33621</v>
      </c>
      <c r="J38" s="14"/>
      <c r="K38" s="14"/>
      <c r="L38" s="14"/>
      <c r="M38" s="14"/>
      <c r="N38" s="14"/>
      <c r="O38" s="14"/>
      <c r="P38" s="14"/>
      <c r="Q38" s="80"/>
      <c r="R38" s="79"/>
      <c r="S38" s="81">
        <v>33621</v>
      </c>
      <c r="T38" s="79"/>
    </row>
    <row r="39" spans="2:20" x14ac:dyDescent="0.2">
      <c r="B39" s="15"/>
      <c r="C39" s="77" t="s">
        <v>28</v>
      </c>
      <c r="D39" s="78"/>
      <c r="E39" s="78"/>
      <c r="F39" s="79"/>
      <c r="G39" s="8" t="str">
        <f>IF(SUMPRODUCT(--ISNUMBER(SEARCH('Dropdown Selections'!C$2,C39)))&gt;0,'Dropdown Selections'!A$2,IF(SUMPRODUCT(--ISNUMBER(SEARCH('Dropdown Selections'!C$3,C39)))&gt;0,'Dropdown Selections'!A$3,IF(SUMPRODUCT(--ISNUMBER(SEARCH('Dropdown Selections'!D$4:D$9,C39)))&gt;0,'Dropdown Selections'!A$4,IF(SUMPRODUCT(--ISNUMBER(SEARCH('Dropdown Selections'!D$11:D$13,C39)))&gt;0,'Dropdown Selections'!A$5,IF(SUMPRODUCT(--ISNUMBER(SEARCH('Dropdown Selections'!C$15,C39)))&gt;0,'Dropdown Selections'!A$6,IF(SUMPRODUCT(--ISNUMBER(SEARCH('Dropdown Selections'!D$16:D$19,C39)))&gt;0,'Dropdown Selections'!A$7,IF(SUMPRODUCT(--ISNUMBER(SEARCH('Dropdown Selections'!C$21,C39)))&gt;0,'Dropdown Selections'!A$8,IF(SUMPRODUCT(--ISNUMBER(SEARCH('Dropdown Selections'!D$22:D$25,C39)))&gt;0,'Dropdown Selections'!A$9,IF(C39="331900 - Federal Grant - Other","OTHER",IF(C39="Total","TOTAL OF ALL CATEGORIES",""))))))))))</f>
        <v>TRANSPORTATION</v>
      </c>
      <c r="H39" s="14"/>
      <c r="I39" s="42">
        <v>544333</v>
      </c>
      <c r="J39" s="14"/>
      <c r="K39" s="14"/>
      <c r="L39" s="14"/>
      <c r="M39" s="14"/>
      <c r="N39" s="14"/>
      <c r="O39" s="14"/>
      <c r="P39" s="14"/>
      <c r="Q39" s="80"/>
      <c r="R39" s="79"/>
      <c r="S39" s="81">
        <v>544333</v>
      </c>
      <c r="T39" s="79"/>
    </row>
    <row r="40" spans="2:20" x14ac:dyDescent="0.2">
      <c r="B40" s="15"/>
      <c r="C40" s="77" t="s">
        <v>16</v>
      </c>
      <c r="D40" s="78"/>
      <c r="E40" s="78"/>
      <c r="F40" s="79"/>
      <c r="G40" s="8" t="str">
        <f>IF(SUMPRODUCT(--ISNUMBER(SEARCH('Dropdown Selections'!C$2,C40)))&gt;0,'Dropdown Selections'!A$2,IF(SUMPRODUCT(--ISNUMBER(SEARCH('Dropdown Selections'!C$3,C40)))&gt;0,'Dropdown Selections'!A$3,IF(SUMPRODUCT(--ISNUMBER(SEARCH('Dropdown Selections'!D$4:D$9,C40)))&gt;0,'Dropdown Selections'!A$4,IF(SUMPRODUCT(--ISNUMBER(SEARCH('Dropdown Selections'!D$11:D$13,C40)))&gt;0,'Dropdown Selections'!A$5,IF(SUMPRODUCT(--ISNUMBER(SEARCH('Dropdown Selections'!C$15,C40)))&gt;0,'Dropdown Selections'!A$6,IF(SUMPRODUCT(--ISNUMBER(SEARCH('Dropdown Selections'!D$16:D$19,C40)))&gt;0,'Dropdown Selections'!A$7,IF(SUMPRODUCT(--ISNUMBER(SEARCH('Dropdown Selections'!C$21,C40)))&gt;0,'Dropdown Selections'!A$8,IF(SUMPRODUCT(--ISNUMBER(SEARCH('Dropdown Selections'!D$22:D$25,C40)))&gt;0,'Dropdown Selections'!A$9,IF(C40="331900 - Federal Grant - Other","OTHER",IF(C40="Total","TOTAL OF ALL CATEGORIES",""))))))))))</f>
        <v>TRANSPORTATION</v>
      </c>
      <c r="H40" s="14"/>
      <c r="I40" s="42">
        <v>77786</v>
      </c>
      <c r="J40" s="42">
        <v>307770</v>
      </c>
      <c r="K40" s="14"/>
      <c r="L40" s="14"/>
      <c r="M40" s="42">
        <v>108099</v>
      </c>
      <c r="N40" s="14"/>
      <c r="O40" s="14"/>
      <c r="P40" s="14"/>
      <c r="Q40" s="80"/>
      <c r="R40" s="79"/>
      <c r="S40" s="81">
        <v>493655</v>
      </c>
      <c r="T40" s="79"/>
    </row>
    <row r="41" spans="2:20" x14ac:dyDescent="0.2">
      <c r="B41" s="15"/>
      <c r="C41" s="77" t="s">
        <v>17</v>
      </c>
      <c r="D41" s="78"/>
      <c r="E41" s="78"/>
      <c r="F41" s="79"/>
      <c r="G41" s="8" t="str">
        <f>IF(SUMPRODUCT(--ISNUMBER(SEARCH('Dropdown Selections'!C$2,C41)))&gt;0,'Dropdown Selections'!A$2,IF(SUMPRODUCT(--ISNUMBER(SEARCH('Dropdown Selections'!C$3,C41)))&gt;0,'Dropdown Selections'!A$3,IF(SUMPRODUCT(--ISNUMBER(SEARCH('Dropdown Selections'!D$4:D$9,C41)))&gt;0,'Dropdown Selections'!A$4,IF(SUMPRODUCT(--ISNUMBER(SEARCH('Dropdown Selections'!D$11:D$13,C41)))&gt;0,'Dropdown Selections'!A$5,IF(SUMPRODUCT(--ISNUMBER(SEARCH('Dropdown Selections'!C$15,C41)))&gt;0,'Dropdown Selections'!A$6,IF(SUMPRODUCT(--ISNUMBER(SEARCH('Dropdown Selections'!D$16:D$19,C41)))&gt;0,'Dropdown Selections'!A$7,IF(SUMPRODUCT(--ISNUMBER(SEARCH('Dropdown Selections'!C$21,C41)))&gt;0,'Dropdown Selections'!A$8,IF(SUMPRODUCT(--ISNUMBER(SEARCH('Dropdown Selections'!D$22:D$25,C41)))&gt;0,'Dropdown Selections'!A$9,IF(C41="331900 - Federal Grant - Other","OTHER",IF(C41="Total","TOTAL OF ALL CATEGORIES",""))))))))))</f>
        <v>ECONOMIC ENVIRONMENT</v>
      </c>
      <c r="H41" s="14"/>
      <c r="I41" s="42">
        <v>2011401</v>
      </c>
      <c r="J41" s="14"/>
      <c r="K41" s="14"/>
      <c r="L41" s="14"/>
      <c r="M41" s="14"/>
      <c r="N41" s="14"/>
      <c r="O41" s="14"/>
      <c r="P41" s="14"/>
      <c r="Q41" s="80"/>
      <c r="R41" s="79"/>
      <c r="S41" s="81">
        <v>2011401</v>
      </c>
      <c r="T41" s="79"/>
    </row>
    <row r="42" spans="2:20" x14ac:dyDescent="0.2">
      <c r="B42" s="15"/>
      <c r="C42" s="77" t="s">
        <v>24</v>
      </c>
      <c r="D42" s="78"/>
      <c r="E42" s="78"/>
      <c r="F42" s="79"/>
      <c r="G42" s="8" t="str">
        <f>IF(SUMPRODUCT(--ISNUMBER(SEARCH('Dropdown Selections'!C$2,C42)))&gt;0,'Dropdown Selections'!A$2,IF(SUMPRODUCT(--ISNUMBER(SEARCH('Dropdown Selections'!C$3,C42)))&gt;0,'Dropdown Selections'!A$3,IF(SUMPRODUCT(--ISNUMBER(SEARCH('Dropdown Selections'!D$4:D$9,C42)))&gt;0,'Dropdown Selections'!A$4,IF(SUMPRODUCT(--ISNUMBER(SEARCH('Dropdown Selections'!D$11:D$13,C42)))&gt;0,'Dropdown Selections'!A$5,IF(SUMPRODUCT(--ISNUMBER(SEARCH('Dropdown Selections'!C$15,C42)))&gt;0,'Dropdown Selections'!A$6,IF(SUMPRODUCT(--ISNUMBER(SEARCH('Dropdown Selections'!D$16:D$19,C42)))&gt;0,'Dropdown Selections'!A$7,IF(SUMPRODUCT(--ISNUMBER(SEARCH('Dropdown Selections'!C$21,C42)))&gt;0,'Dropdown Selections'!A$8,IF(SUMPRODUCT(--ISNUMBER(SEARCH('Dropdown Selections'!D$22:D$25,C42)))&gt;0,'Dropdown Selections'!A$9,IF(C42="331900 - Federal Grant - Other","OTHER",IF(C42="Total","TOTAL OF ALL CATEGORIES",""))))))))))</f>
        <v>HEALTH &amp; HUMAN SERVICES</v>
      </c>
      <c r="H42" s="42">
        <v>284213</v>
      </c>
      <c r="I42" s="14"/>
      <c r="J42" s="14"/>
      <c r="K42" s="14"/>
      <c r="L42" s="14"/>
      <c r="M42" s="14"/>
      <c r="N42" s="14"/>
      <c r="O42" s="14"/>
      <c r="P42" s="14"/>
      <c r="Q42" s="80"/>
      <c r="R42" s="79"/>
      <c r="S42" s="81">
        <v>284213</v>
      </c>
      <c r="T42" s="79"/>
    </row>
    <row r="43" spans="2:20" x14ac:dyDescent="0.2">
      <c r="B43" s="15"/>
      <c r="C43" s="77" t="s">
        <v>18</v>
      </c>
      <c r="D43" s="78"/>
      <c r="E43" s="78"/>
      <c r="F43" s="79"/>
      <c r="G43" s="8" t="str">
        <f>IF(SUMPRODUCT(--ISNUMBER(SEARCH('Dropdown Selections'!C$2,C43)))&gt;0,'Dropdown Selections'!A$2,IF(SUMPRODUCT(--ISNUMBER(SEARCH('Dropdown Selections'!C$3,C43)))&gt;0,'Dropdown Selections'!A$3,IF(SUMPRODUCT(--ISNUMBER(SEARCH('Dropdown Selections'!D$4:D$9,C43)))&gt;0,'Dropdown Selections'!A$4,IF(SUMPRODUCT(--ISNUMBER(SEARCH('Dropdown Selections'!D$11:D$13,C43)))&gt;0,'Dropdown Selections'!A$5,IF(SUMPRODUCT(--ISNUMBER(SEARCH('Dropdown Selections'!C$15,C43)))&gt;0,'Dropdown Selections'!A$6,IF(SUMPRODUCT(--ISNUMBER(SEARCH('Dropdown Selections'!D$16:D$19,C43)))&gt;0,'Dropdown Selections'!A$7,IF(SUMPRODUCT(--ISNUMBER(SEARCH('Dropdown Selections'!C$21,C43)))&gt;0,'Dropdown Selections'!A$8,IF(SUMPRODUCT(--ISNUMBER(SEARCH('Dropdown Selections'!D$22:D$25,C43)))&gt;0,'Dropdown Selections'!A$9,IF(C43="331900 - Federal Grant - Other","OTHER",IF(C43="Total","TOTAL OF ALL CATEGORIES",""))))))))))</f>
        <v>HEALTH &amp; HUMAN SERVICES</v>
      </c>
      <c r="H43" s="14"/>
      <c r="I43" s="42">
        <v>741019</v>
      </c>
      <c r="J43" s="14"/>
      <c r="K43" s="14"/>
      <c r="L43" s="14"/>
      <c r="M43" s="14"/>
      <c r="N43" s="14"/>
      <c r="O43" s="14"/>
      <c r="P43" s="14"/>
      <c r="Q43" s="80"/>
      <c r="R43" s="79"/>
      <c r="S43" s="81">
        <v>741019</v>
      </c>
      <c r="T43" s="79"/>
    </row>
    <row r="44" spans="2:20" x14ac:dyDescent="0.2">
      <c r="B44" s="13"/>
      <c r="C44" s="70" t="s">
        <v>12</v>
      </c>
      <c r="D44" s="71"/>
      <c r="E44" s="84" t="s">
        <v>12</v>
      </c>
      <c r="F44" s="79"/>
      <c r="G44" s="8" t="str">
        <f>IF(SUMPRODUCT(--ISNUMBER(SEARCH('Dropdown Selections'!C$2,C44)))&gt;0,'Dropdown Selections'!A$2,IF(SUMPRODUCT(--ISNUMBER(SEARCH('Dropdown Selections'!C$3,C44)))&gt;0,'Dropdown Selections'!A$3,IF(SUMPRODUCT(--ISNUMBER(SEARCH('Dropdown Selections'!D$4:D$9,C44)))&gt;0,'Dropdown Selections'!A$4,IF(SUMPRODUCT(--ISNUMBER(SEARCH('Dropdown Selections'!D$11:D$13,C44)))&gt;0,'Dropdown Selections'!A$5,IF(SUMPRODUCT(--ISNUMBER(SEARCH('Dropdown Selections'!C$15,C44)))&gt;0,'Dropdown Selections'!A$6,IF(SUMPRODUCT(--ISNUMBER(SEARCH('Dropdown Selections'!D$16:D$19,C44)))&gt;0,'Dropdown Selections'!A$7,IF(SUMPRODUCT(--ISNUMBER(SEARCH('Dropdown Selections'!C$21,C44)))&gt;0,'Dropdown Selections'!A$8,IF(SUMPRODUCT(--ISNUMBER(SEARCH('Dropdown Selections'!D$22:D$25,C44)))&gt;0,'Dropdown Selections'!A$9,IF(C44="331900 - Federal Grant - Other","OTHER",IF(C44="Total","TOTAL OF ALL CATEGORIES",""))))))))))</f>
        <v>TOTAL OF ALL CATEGORIES</v>
      </c>
      <c r="H44" s="43">
        <v>284213</v>
      </c>
      <c r="I44" s="43">
        <v>3733328</v>
      </c>
      <c r="J44" s="43">
        <v>307770</v>
      </c>
      <c r="K44" s="12"/>
      <c r="L44" s="12"/>
      <c r="M44" s="43">
        <v>108099</v>
      </c>
      <c r="N44" s="12"/>
      <c r="O44" s="12"/>
      <c r="P44" s="12"/>
      <c r="Q44" s="85"/>
      <c r="R44" s="79"/>
      <c r="S44" s="86">
        <v>4433410</v>
      </c>
      <c r="T44" s="79"/>
    </row>
    <row r="45" spans="2:20" x14ac:dyDescent="0.2">
      <c r="B45" s="89" t="s">
        <v>30</v>
      </c>
      <c r="C45" s="78"/>
      <c r="D45" s="78"/>
      <c r="E45" s="78"/>
      <c r="F45" s="78"/>
      <c r="G45" s="78"/>
      <c r="H45" s="78"/>
      <c r="I45" s="78"/>
      <c r="J45" s="79"/>
      <c r="K45" s="17"/>
      <c r="L45" s="17"/>
      <c r="M45" s="17"/>
      <c r="N45" s="17"/>
      <c r="O45" s="17"/>
      <c r="P45" s="17"/>
      <c r="Q45" s="90"/>
      <c r="R45" s="79"/>
      <c r="S45" s="90"/>
      <c r="T45" s="79"/>
    </row>
    <row r="46" spans="2:20" ht="18" x14ac:dyDescent="0.2">
      <c r="B46" s="87" t="s">
        <v>2</v>
      </c>
      <c r="C46" s="83"/>
      <c r="D46" s="83"/>
      <c r="E46" s="83"/>
      <c r="F46" s="83"/>
      <c r="H46" s="16" t="s">
        <v>3</v>
      </c>
      <c r="I46" s="9" t="s">
        <v>194</v>
      </c>
      <c r="J46" s="16" t="s">
        <v>4</v>
      </c>
      <c r="K46" s="16" t="s">
        <v>5</v>
      </c>
      <c r="L46" s="16" t="s">
        <v>6</v>
      </c>
      <c r="M46" s="16" t="s">
        <v>7</v>
      </c>
      <c r="N46" s="16" t="s">
        <v>8</v>
      </c>
      <c r="O46" s="16" t="s">
        <v>9</v>
      </c>
      <c r="P46" s="16" t="s">
        <v>10</v>
      </c>
      <c r="Q46" s="88" t="s">
        <v>11</v>
      </c>
      <c r="R46" s="79"/>
      <c r="S46" s="88" t="s">
        <v>198</v>
      </c>
      <c r="T46" s="79"/>
    </row>
    <row r="47" spans="2:20" x14ac:dyDescent="0.2">
      <c r="B47" s="15"/>
      <c r="C47" s="77" t="s">
        <v>13</v>
      </c>
      <c r="D47" s="78"/>
      <c r="E47" s="78"/>
      <c r="F47" s="79"/>
      <c r="G47" s="8" t="str">
        <f>IF(SUMPRODUCT(--ISNUMBER(SEARCH('Dropdown Selections'!C$2,C47)))&gt;0,'Dropdown Selections'!A$2,IF(SUMPRODUCT(--ISNUMBER(SEARCH('Dropdown Selections'!C$3,C47)))&gt;0,'Dropdown Selections'!A$3,IF(SUMPRODUCT(--ISNUMBER(SEARCH('Dropdown Selections'!D$4:D$9,C47)))&gt;0,'Dropdown Selections'!A$4,IF(SUMPRODUCT(--ISNUMBER(SEARCH('Dropdown Selections'!D$11:D$13,C47)))&gt;0,'Dropdown Selections'!A$5,IF(SUMPRODUCT(--ISNUMBER(SEARCH('Dropdown Selections'!C$15,C47)))&gt;0,'Dropdown Selections'!A$6,IF(SUMPRODUCT(--ISNUMBER(SEARCH('Dropdown Selections'!D$16:D$19,C47)))&gt;0,'Dropdown Selections'!A$7,IF(SUMPRODUCT(--ISNUMBER(SEARCH('Dropdown Selections'!C$21,C47)))&gt;0,'Dropdown Selections'!A$8,IF(SUMPRODUCT(--ISNUMBER(SEARCH('Dropdown Selections'!D$22:D$25,C47)))&gt;0,'Dropdown Selections'!A$9,IF(C47="331900 - Federal Grant - Other","OTHER",IF(C47="Total","TOTAL OF ALL CATEGORIES",""))))))))))</f>
        <v>GENERAL GOVERNMENT</v>
      </c>
      <c r="H47" s="42">
        <v>44837</v>
      </c>
      <c r="I47" s="14"/>
      <c r="J47" s="14"/>
      <c r="K47" s="14"/>
      <c r="L47" s="14"/>
      <c r="M47" s="14"/>
      <c r="N47" s="14"/>
      <c r="O47" s="14"/>
      <c r="P47" s="14"/>
      <c r="Q47" s="80"/>
      <c r="R47" s="79"/>
      <c r="S47" s="81">
        <v>44837</v>
      </c>
      <c r="T47" s="79"/>
    </row>
    <row r="48" spans="2:20" x14ac:dyDescent="0.2">
      <c r="B48" s="15"/>
      <c r="C48" s="77" t="s">
        <v>14</v>
      </c>
      <c r="D48" s="78"/>
      <c r="E48" s="78"/>
      <c r="F48" s="79"/>
      <c r="G48" s="8" t="str">
        <f>IF(SUMPRODUCT(--ISNUMBER(SEARCH('Dropdown Selections'!C$2,C48)))&gt;0,'Dropdown Selections'!A$2,IF(SUMPRODUCT(--ISNUMBER(SEARCH('Dropdown Selections'!C$3,C48)))&gt;0,'Dropdown Selections'!A$3,IF(SUMPRODUCT(--ISNUMBER(SEARCH('Dropdown Selections'!D$4:D$9,C48)))&gt;0,'Dropdown Selections'!A$4,IF(SUMPRODUCT(--ISNUMBER(SEARCH('Dropdown Selections'!D$11:D$13,C48)))&gt;0,'Dropdown Selections'!A$5,IF(SUMPRODUCT(--ISNUMBER(SEARCH('Dropdown Selections'!C$15,C48)))&gt;0,'Dropdown Selections'!A$6,IF(SUMPRODUCT(--ISNUMBER(SEARCH('Dropdown Selections'!D$16:D$19,C48)))&gt;0,'Dropdown Selections'!A$7,IF(SUMPRODUCT(--ISNUMBER(SEARCH('Dropdown Selections'!C$21,C48)))&gt;0,'Dropdown Selections'!A$8,IF(SUMPRODUCT(--ISNUMBER(SEARCH('Dropdown Selections'!D$22:D$25,C48)))&gt;0,'Dropdown Selections'!A$9,IF(C48="331900 - Federal Grant - Other","OTHER",IF(C48="Total","TOTAL OF ALL CATEGORIES",""))))))))))</f>
        <v>PUBLIC SAFETY</v>
      </c>
      <c r="H48" s="42">
        <v>788535</v>
      </c>
      <c r="I48" s="42">
        <v>168422</v>
      </c>
      <c r="J48" s="14"/>
      <c r="K48" s="14"/>
      <c r="L48" s="14"/>
      <c r="M48" s="14"/>
      <c r="N48" s="14"/>
      <c r="O48" s="14"/>
      <c r="P48" s="14"/>
      <c r="Q48" s="80"/>
      <c r="R48" s="79"/>
      <c r="S48" s="81">
        <v>956957</v>
      </c>
      <c r="T48" s="79"/>
    </row>
    <row r="49" spans="2:20" x14ac:dyDescent="0.2">
      <c r="B49" s="15"/>
      <c r="C49" s="77" t="s">
        <v>17</v>
      </c>
      <c r="D49" s="78"/>
      <c r="E49" s="78"/>
      <c r="F49" s="79"/>
      <c r="G49" s="8" t="str">
        <f>IF(SUMPRODUCT(--ISNUMBER(SEARCH('Dropdown Selections'!C$2,C49)))&gt;0,'Dropdown Selections'!A$2,IF(SUMPRODUCT(--ISNUMBER(SEARCH('Dropdown Selections'!C$3,C49)))&gt;0,'Dropdown Selections'!A$3,IF(SUMPRODUCT(--ISNUMBER(SEARCH('Dropdown Selections'!D$4:D$9,C49)))&gt;0,'Dropdown Selections'!A$4,IF(SUMPRODUCT(--ISNUMBER(SEARCH('Dropdown Selections'!D$11:D$13,C49)))&gt;0,'Dropdown Selections'!A$5,IF(SUMPRODUCT(--ISNUMBER(SEARCH('Dropdown Selections'!C$15,C49)))&gt;0,'Dropdown Selections'!A$6,IF(SUMPRODUCT(--ISNUMBER(SEARCH('Dropdown Selections'!D$16:D$19,C49)))&gt;0,'Dropdown Selections'!A$7,IF(SUMPRODUCT(--ISNUMBER(SEARCH('Dropdown Selections'!C$21,C49)))&gt;0,'Dropdown Selections'!A$8,IF(SUMPRODUCT(--ISNUMBER(SEARCH('Dropdown Selections'!D$22:D$25,C49)))&gt;0,'Dropdown Selections'!A$9,IF(C49="331900 - Federal Grant - Other","OTHER",IF(C49="Total","TOTAL OF ALL CATEGORIES",""))))))))))</f>
        <v>ECONOMIC ENVIRONMENT</v>
      </c>
      <c r="H49" s="14"/>
      <c r="I49" s="42">
        <v>52892</v>
      </c>
      <c r="J49" s="14"/>
      <c r="K49" s="14"/>
      <c r="L49" s="14"/>
      <c r="M49" s="14"/>
      <c r="N49" s="14"/>
      <c r="O49" s="14"/>
      <c r="P49" s="14"/>
      <c r="Q49" s="80"/>
      <c r="R49" s="79"/>
      <c r="S49" s="81">
        <v>52892</v>
      </c>
      <c r="T49" s="79"/>
    </row>
    <row r="50" spans="2:20" x14ac:dyDescent="0.2">
      <c r="B50" s="15"/>
      <c r="C50" s="77" t="s">
        <v>24</v>
      </c>
      <c r="D50" s="78"/>
      <c r="E50" s="78"/>
      <c r="F50" s="79"/>
      <c r="G50" s="8" t="str">
        <f>IF(SUMPRODUCT(--ISNUMBER(SEARCH('Dropdown Selections'!C$2,C50)))&gt;0,'Dropdown Selections'!A$2,IF(SUMPRODUCT(--ISNUMBER(SEARCH('Dropdown Selections'!C$3,C50)))&gt;0,'Dropdown Selections'!A$3,IF(SUMPRODUCT(--ISNUMBER(SEARCH('Dropdown Selections'!D$4:D$9,C50)))&gt;0,'Dropdown Selections'!A$4,IF(SUMPRODUCT(--ISNUMBER(SEARCH('Dropdown Selections'!D$11:D$13,C50)))&gt;0,'Dropdown Selections'!A$5,IF(SUMPRODUCT(--ISNUMBER(SEARCH('Dropdown Selections'!C$15,C50)))&gt;0,'Dropdown Selections'!A$6,IF(SUMPRODUCT(--ISNUMBER(SEARCH('Dropdown Selections'!D$16:D$19,C50)))&gt;0,'Dropdown Selections'!A$7,IF(SUMPRODUCT(--ISNUMBER(SEARCH('Dropdown Selections'!C$21,C50)))&gt;0,'Dropdown Selections'!A$8,IF(SUMPRODUCT(--ISNUMBER(SEARCH('Dropdown Selections'!D$22:D$25,C50)))&gt;0,'Dropdown Selections'!A$9,IF(C50="331900 - Federal Grant - Other","OTHER",IF(C50="Total","TOTAL OF ALL CATEGORIES",""))))))))))</f>
        <v>HEALTH &amp; HUMAN SERVICES</v>
      </c>
      <c r="H50" s="42">
        <v>18052</v>
      </c>
      <c r="I50" s="42">
        <v>568385</v>
      </c>
      <c r="J50" s="14"/>
      <c r="K50" s="14"/>
      <c r="L50" s="14"/>
      <c r="M50" s="14"/>
      <c r="N50" s="14"/>
      <c r="O50" s="14"/>
      <c r="P50" s="14"/>
      <c r="Q50" s="80"/>
      <c r="R50" s="79"/>
      <c r="S50" s="81">
        <v>586437</v>
      </c>
      <c r="T50" s="79"/>
    </row>
    <row r="51" spans="2:20" x14ac:dyDescent="0.2">
      <c r="B51" s="13"/>
      <c r="C51" s="70" t="s">
        <v>12</v>
      </c>
      <c r="D51" s="71"/>
      <c r="E51" s="84" t="s">
        <v>12</v>
      </c>
      <c r="F51" s="79"/>
      <c r="G51" s="8" t="str">
        <f>IF(SUMPRODUCT(--ISNUMBER(SEARCH('Dropdown Selections'!C$2,C51)))&gt;0,'Dropdown Selections'!A$2,IF(SUMPRODUCT(--ISNUMBER(SEARCH('Dropdown Selections'!C$3,C51)))&gt;0,'Dropdown Selections'!A$3,IF(SUMPRODUCT(--ISNUMBER(SEARCH('Dropdown Selections'!D$4:D$9,C51)))&gt;0,'Dropdown Selections'!A$4,IF(SUMPRODUCT(--ISNUMBER(SEARCH('Dropdown Selections'!D$11:D$13,C51)))&gt;0,'Dropdown Selections'!A$5,IF(SUMPRODUCT(--ISNUMBER(SEARCH('Dropdown Selections'!C$15,C51)))&gt;0,'Dropdown Selections'!A$6,IF(SUMPRODUCT(--ISNUMBER(SEARCH('Dropdown Selections'!D$16:D$19,C51)))&gt;0,'Dropdown Selections'!A$7,IF(SUMPRODUCT(--ISNUMBER(SEARCH('Dropdown Selections'!C$21,C51)))&gt;0,'Dropdown Selections'!A$8,IF(SUMPRODUCT(--ISNUMBER(SEARCH('Dropdown Selections'!D$22:D$25,C51)))&gt;0,'Dropdown Selections'!A$9,IF(C51="331900 - Federal Grant - Other","OTHER",IF(C51="Total","TOTAL OF ALL CATEGORIES",""))))))))))</f>
        <v>TOTAL OF ALL CATEGORIES</v>
      </c>
      <c r="H51" s="43">
        <v>851424</v>
      </c>
      <c r="I51" s="43">
        <v>789699</v>
      </c>
      <c r="J51" s="12"/>
      <c r="K51" s="12"/>
      <c r="L51" s="12"/>
      <c r="M51" s="12"/>
      <c r="N51" s="12"/>
      <c r="O51" s="12"/>
      <c r="P51" s="12"/>
      <c r="Q51" s="85"/>
      <c r="R51" s="79"/>
      <c r="S51" s="86">
        <v>1641123</v>
      </c>
      <c r="T51" s="79"/>
    </row>
    <row r="52" spans="2:20" ht="18" customHeight="1" x14ac:dyDescent="0.2">
      <c r="F52" s="82"/>
      <c r="G52" s="82"/>
      <c r="H52" s="83"/>
      <c r="I52" s="83"/>
      <c r="J52" s="83"/>
      <c r="K52" s="83"/>
      <c r="L52" s="83"/>
      <c r="M52" s="83"/>
      <c r="N52" s="83"/>
      <c r="O52" s="83"/>
      <c r="P52" s="83"/>
      <c r="Q52" s="83"/>
    </row>
  </sheetData>
  <mergeCells count="152">
    <mergeCell ref="D2:S2"/>
    <mergeCell ref="B4:D4"/>
    <mergeCell ref="E4:F4"/>
    <mergeCell ref="Q4:R4"/>
    <mergeCell ref="S4:T4"/>
    <mergeCell ref="B5:J5"/>
    <mergeCell ref="Q5:R5"/>
    <mergeCell ref="S5:T5"/>
    <mergeCell ref="B6:F6"/>
    <mergeCell ref="Q6:R6"/>
    <mergeCell ref="S6:T6"/>
    <mergeCell ref="C7:F7"/>
    <mergeCell ref="Q7:R7"/>
    <mergeCell ref="S7:T7"/>
    <mergeCell ref="C8:F8"/>
    <mergeCell ref="Q8:R8"/>
    <mergeCell ref="S8:T8"/>
    <mergeCell ref="C9:F9"/>
    <mergeCell ref="Q9:R9"/>
    <mergeCell ref="S9:T9"/>
    <mergeCell ref="C10:F10"/>
    <mergeCell ref="Q10:R10"/>
    <mergeCell ref="S10:T10"/>
    <mergeCell ref="C11:F11"/>
    <mergeCell ref="Q11:R11"/>
    <mergeCell ref="S11:T11"/>
    <mergeCell ref="C12:F12"/>
    <mergeCell ref="Q12:R12"/>
    <mergeCell ref="S12:T12"/>
    <mergeCell ref="C13:F13"/>
    <mergeCell ref="Q13:R13"/>
    <mergeCell ref="S13:T13"/>
    <mergeCell ref="C14:F14"/>
    <mergeCell ref="Q14:R14"/>
    <mergeCell ref="S14:T14"/>
    <mergeCell ref="C15:D15"/>
    <mergeCell ref="E15:F15"/>
    <mergeCell ref="Q15:R15"/>
    <mergeCell ref="S15:T15"/>
    <mergeCell ref="B16:J16"/>
    <mergeCell ref="Q16:R16"/>
    <mergeCell ref="S16:T16"/>
    <mergeCell ref="B17:F17"/>
    <mergeCell ref="Q17:R17"/>
    <mergeCell ref="S17:T17"/>
    <mergeCell ref="C18:F18"/>
    <mergeCell ref="Q18:R18"/>
    <mergeCell ref="S18:T18"/>
    <mergeCell ref="C19:F19"/>
    <mergeCell ref="Q19:R19"/>
    <mergeCell ref="S19:T19"/>
    <mergeCell ref="C20:F20"/>
    <mergeCell ref="Q20:R20"/>
    <mergeCell ref="S20:T20"/>
    <mergeCell ref="C21:F21"/>
    <mergeCell ref="Q21:R21"/>
    <mergeCell ref="S21:T21"/>
    <mergeCell ref="C22:F22"/>
    <mergeCell ref="Q22:R22"/>
    <mergeCell ref="S22:T22"/>
    <mergeCell ref="C23:D23"/>
    <mergeCell ref="E23:F23"/>
    <mergeCell ref="Q23:R23"/>
    <mergeCell ref="S23:T23"/>
    <mergeCell ref="B24:J24"/>
    <mergeCell ref="Q24:R24"/>
    <mergeCell ref="S24:T24"/>
    <mergeCell ref="B25:F25"/>
    <mergeCell ref="Q25:R25"/>
    <mergeCell ref="S25:T25"/>
    <mergeCell ref="C26:F26"/>
    <mergeCell ref="Q26:R26"/>
    <mergeCell ref="S26:T26"/>
    <mergeCell ref="C27:F27"/>
    <mergeCell ref="Q27:R27"/>
    <mergeCell ref="S27:T27"/>
    <mergeCell ref="C28:F28"/>
    <mergeCell ref="Q28:R28"/>
    <mergeCell ref="S28:T28"/>
    <mergeCell ref="C29:F29"/>
    <mergeCell ref="Q29:R29"/>
    <mergeCell ref="S29:T29"/>
    <mergeCell ref="C30:F30"/>
    <mergeCell ref="Q30:R30"/>
    <mergeCell ref="S30:T30"/>
    <mergeCell ref="C31:F31"/>
    <mergeCell ref="Q31:R31"/>
    <mergeCell ref="S31:T31"/>
    <mergeCell ref="C32:F32"/>
    <mergeCell ref="Q32:R32"/>
    <mergeCell ref="S32:T32"/>
    <mergeCell ref="C33:D33"/>
    <mergeCell ref="E33:F33"/>
    <mergeCell ref="Q33:R33"/>
    <mergeCell ref="S33:T33"/>
    <mergeCell ref="B34:J34"/>
    <mergeCell ref="Q34:R34"/>
    <mergeCell ref="S34:T34"/>
    <mergeCell ref="B35:F35"/>
    <mergeCell ref="Q35:R35"/>
    <mergeCell ref="S35:T35"/>
    <mergeCell ref="C36:F36"/>
    <mergeCell ref="Q36:R36"/>
    <mergeCell ref="S36:T36"/>
    <mergeCell ref="C37:F37"/>
    <mergeCell ref="Q37:R37"/>
    <mergeCell ref="S37:T37"/>
    <mergeCell ref="C38:F38"/>
    <mergeCell ref="Q38:R38"/>
    <mergeCell ref="S38:T38"/>
    <mergeCell ref="C39:F39"/>
    <mergeCell ref="Q39:R39"/>
    <mergeCell ref="S39:T39"/>
    <mergeCell ref="C40:F40"/>
    <mergeCell ref="Q40:R40"/>
    <mergeCell ref="S40:T40"/>
    <mergeCell ref="C41:F41"/>
    <mergeCell ref="Q41:R41"/>
    <mergeCell ref="S41:T41"/>
    <mergeCell ref="C42:F42"/>
    <mergeCell ref="Q42:R42"/>
    <mergeCell ref="S42:T42"/>
    <mergeCell ref="C43:F43"/>
    <mergeCell ref="Q43:R43"/>
    <mergeCell ref="S43:T43"/>
    <mergeCell ref="C44:D44"/>
    <mergeCell ref="E44:F44"/>
    <mergeCell ref="Q44:R44"/>
    <mergeCell ref="S44:T44"/>
    <mergeCell ref="B45:J45"/>
    <mergeCell ref="Q45:R45"/>
    <mergeCell ref="S45:T45"/>
    <mergeCell ref="B46:F46"/>
    <mergeCell ref="Q46:R46"/>
    <mergeCell ref="S46:T46"/>
    <mergeCell ref="C47:F47"/>
    <mergeCell ref="Q47:R47"/>
    <mergeCell ref="S47:T47"/>
    <mergeCell ref="C48:F48"/>
    <mergeCell ref="Q48:R48"/>
    <mergeCell ref="S48:T48"/>
    <mergeCell ref="C49:F49"/>
    <mergeCell ref="Q49:R49"/>
    <mergeCell ref="S49:T49"/>
    <mergeCell ref="F52:Q52"/>
    <mergeCell ref="C50:F50"/>
    <mergeCell ref="Q50:R50"/>
    <mergeCell ref="S50:T50"/>
    <mergeCell ref="C51:D51"/>
    <mergeCell ref="E51:F51"/>
    <mergeCell ref="Q51:R51"/>
    <mergeCell ref="S51:T51"/>
  </mergeCells>
  <pageMargins left="1E-3" right="1E-3" top="0.25" bottom="0.67582992125984265" header="0.25" footer="0.25"/>
  <pageSetup scale="79" fitToHeight="0" orientation="landscape" r:id="rId1"/>
  <headerFooter alignWithMargins="0">
    <oddFooter xml:space="preserve">&amp;L&amp;"Arial"&amp;7 Monday, February 12, 2018 &amp;C&amp;R&amp;"Arial"&amp;7Page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4"/>
  <sheetViews>
    <sheetView showGridLines="0" topLeftCell="A10" workbookViewId="0">
      <selection activeCell="I36" sqref="I36"/>
    </sheetView>
  </sheetViews>
  <sheetFormatPr defaultRowHeight="12.75" x14ac:dyDescent="0.2"/>
  <cols>
    <col min="1" max="1" width="1" style="10" customWidth="1"/>
    <col min="2" max="2" width="3" style="10" customWidth="1"/>
    <col min="3" max="3" width="1" style="10" customWidth="1"/>
    <col min="4" max="4" width="10.5703125" style="10" customWidth="1"/>
    <col min="5" max="5" width="1.28515625" style="10" customWidth="1"/>
    <col min="6" max="6" width="24.28515625" style="10" customWidth="1"/>
    <col min="7" max="7" width="27.85546875" style="11" bestFit="1" customWidth="1"/>
    <col min="8" max="16" width="9.5703125" style="10" customWidth="1"/>
    <col min="17" max="17" width="3.7109375" style="10" customWidth="1"/>
    <col min="18" max="18" width="5.7109375" style="10" customWidth="1"/>
    <col min="19" max="19" width="7.42578125" style="10" customWidth="1"/>
    <col min="20" max="20" width="2" style="10" customWidth="1"/>
    <col min="21" max="16384" width="9.140625" style="10"/>
  </cols>
  <sheetData>
    <row r="1" spans="2:20" ht="5.45" customHeight="1" x14ac:dyDescent="0.2"/>
    <row r="2" spans="2:20" ht="18" customHeight="1" x14ac:dyDescent="0.2">
      <c r="D2" s="92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20" ht="3.6" customHeight="1" x14ac:dyDescent="0.2"/>
    <row r="4" spans="2:20" x14ac:dyDescent="0.2">
      <c r="B4" s="93">
        <v>2016</v>
      </c>
      <c r="C4" s="83"/>
      <c r="D4" s="83"/>
      <c r="E4" s="94"/>
      <c r="F4" s="83"/>
      <c r="H4" s="18"/>
      <c r="I4" s="18"/>
      <c r="J4" s="18"/>
      <c r="K4" s="18"/>
      <c r="L4" s="18"/>
      <c r="M4" s="18"/>
      <c r="N4" s="18"/>
      <c r="O4" s="18"/>
      <c r="P4" s="18"/>
      <c r="Q4" s="94"/>
      <c r="R4" s="83"/>
      <c r="S4" s="94"/>
      <c r="T4" s="83"/>
    </row>
    <row r="5" spans="2:20" x14ac:dyDescent="0.2">
      <c r="B5" s="89" t="s">
        <v>40</v>
      </c>
      <c r="C5" s="78"/>
      <c r="D5" s="78"/>
      <c r="E5" s="78"/>
      <c r="F5" s="78"/>
      <c r="G5" s="78"/>
      <c r="H5" s="78"/>
      <c r="I5" s="78"/>
      <c r="J5" s="79"/>
      <c r="K5" s="17"/>
      <c r="L5" s="17"/>
      <c r="M5" s="17"/>
      <c r="N5" s="17"/>
      <c r="O5" s="17"/>
      <c r="P5" s="17"/>
      <c r="Q5" s="90"/>
      <c r="R5" s="79"/>
      <c r="S5" s="90"/>
      <c r="T5" s="79"/>
    </row>
    <row r="6" spans="2:20" ht="18" x14ac:dyDescent="0.2">
      <c r="B6" s="87" t="s">
        <v>2</v>
      </c>
      <c r="C6" s="83"/>
      <c r="D6" s="83"/>
      <c r="E6" s="83"/>
      <c r="F6" s="83"/>
      <c r="H6" s="16" t="s">
        <v>3</v>
      </c>
      <c r="I6" s="9" t="s">
        <v>194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 t="s">
        <v>10</v>
      </c>
      <c r="Q6" s="88" t="s">
        <v>11</v>
      </c>
      <c r="R6" s="79"/>
      <c r="S6" s="88" t="s">
        <v>198</v>
      </c>
      <c r="T6" s="79"/>
    </row>
    <row r="7" spans="2:20" x14ac:dyDescent="0.2">
      <c r="B7" s="15"/>
      <c r="C7" s="77" t="s">
        <v>13</v>
      </c>
      <c r="D7" s="78"/>
      <c r="E7" s="78"/>
      <c r="F7" s="79"/>
      <c r="G7" s="8" t="str">
        <f>IF(SUMPRODUCT(--ISNUMBER(SEARCH('Dropdown Selections'!C$2,C7)))&gt;0,'Dropdown Selections'!A$2,IF(SUMPRODUCT(--ISNUMBER(SEARCH('Dropdown Selections'!C$3,C7)))&gt;0,'Dropdown Selections'!A$3,IF(SUMPRODUCT(--ISNUMBER(SEARCH('Dropdown Selections'!D$4:D$9,C7)))&gt;0,'Dropdown Selections'!A$4,IF(SUMPRODUCT(--ISNUMBER(SEARCH('Dropdown Selections'!D$11:D$13,C7)))&gt;0,'Dropdown Selections'!A$5,IF(SUMPRODUCT(--ISNUMBER(SEARCH('Dropdown Selections'!C$15,C7)))&gt;0,'Dropdown Selections'!A$6,IF(SUMPRODUCT(--ISNUMBER(SEARCH('Dropdown Selections'!D$16:D$19,C7)))&gt;0,'Dropdown Selections'!A$7,IF(SUMPRODUCT(--ISNUMBER(SEARCH('Dropdown Selections'!C$21,C7)))&gt;0,'Dropdown Selections'!A$8,IF(SUMPRODUCT(--ISNUMBER(SEARCH('Dropdown Selections'!D$22:D$25,C7)))&gt;0,'Dropdown Selections'!A$9,IF(C7="331900 - Federal Grant - Other","OTHER",IF(C7="Total","TOTAL OF ALL CATEGORIES",""))))))))))</f>
        <v>GENERAL GOVERNMENT</v>
      </c>
      <c r="H7" s="14"/>
      <c r="I7" s="42">
        <v>33117</v>
      </c>
      <c r="J7" s="14"/>
      <c r="K7" s="14"/>
      <c r="L7" s="14"/>
      <c r="M7" s="14"/>
      <c r="N7" s="14"/>
      <c r="O7" s="14"/>
      <c r="P7" s="14"/>
      <c r="Q7" s="80"/>
      <c r="R7" s="79"/>
      <c r="S7" s="81">
        <v>33117</v>
      </c>
      <c r="T7" s="79"/>
    </row>
    <row r="8" spans="2:20" x14ac:dyDescent="0.2">
      <c r="B8" s="15"/>
      <c r="C8" s="77" t="s">
        <v>14</v>
      </c>
      <c r="D8" s="78"/>
      <c r="E8" s="78"/>
      <c r="F8" s="79"/>
      <c r="G8" s="8" t="str">
        <f>IF(SUMPRODUCT(--ISNUMBER(SEARCH('Dropdown Selections'!C$2,C8)))&gt;0,'Dropdown Selections'!A$2,IF(SUMPRODUCT(--ISNUMBER(SEARCH('Dropdown Selections'!C$3,C8)))&gt;0,'Dropdown Selections'!A$3,IF(SUMPRODUCT(--ISNUMBER(SEARCH('Dropdown Selections'!D$4:D$9,C8)))&gt;0,'Dropdown Selections'!A$4,IF(SUMPRODUCT(--ISNUMBER(SEARCH('Dropdown Selections'!D$11:D$13,C8)))&gt;0,'Dropdown Selections'!A$5,IF(SUMPRODUCT(--ISNUMBER(SEARCH('Dropdown Selections'!C$15,C8)))&gt;0,'Dropdown Selections'!A$6,IF(SUMPRODUCT(--ISNUMBER(SEARCH('Dropdown Selections'!D$16:D$19,C8)))&gt;0,'Dropdown Selections'!A$7,IF(SUMPRODUCT(--ISNUMBER(SEARCH('Dropdown Selections'!C$21,C8)))&gt;0,'Dropdown Selections'!A$8,IF(SUMPRODUCT(--ISNUMBER(SEARCH('Dropdown Selections'!D$22:D$25,C8)))&gt;0,'Dropdown Selections'!A$9,IF(C8="331900 - Federal Grant - Other","OTHER",IF(C8="Total","TOTAL OF ALL CATEGORIES",""))))))))))</f>
        <v>PUBLIC SAFETY</v>
      </c>
      <c r="H8" s="42">
        <v>11382</v>
      </c>
      <c r="I8" s="42">
        <v>1191929</v>
      </c>
      <c r="J8" s="14"/>
      <c r="K8" s="14"/>
      <c r="L8" s="14"/>
      <c r="M8" s="14"/>
      <c r="N8" s="14"/>
      <c r="O8" s="14"/>
      <c r="P8" s="14"/>
      <c r="Q8" s="80"/>
      <c r="R8" s="79"/>
      <c r="S8" s="81">
        <v>1203311</v>
      </c>
      <c r="T8" s="79"/>
    </row>
    <row r="9" spans="2:20" x14ac:dyDescent="0.2">
      <c r="B9" s="15"/>
      <c r="C9" s="77" t="s">
        <v>15</v>
      </c>
      <c r="D9" s="78"/>
      <c r="E9" s="78"/>
      <c r="F9" s="79"/>
      <c r="G9" s="8" t="str">
        <f>IF(SUMPRODUCT(--ISNUMBER(SEARCH('Dropdown Selections'!C$2,C9)))&gt;0,'Dropdown Selections'!A$2,IF(SUMPRODUCT(--ISNUMBER(SEARCH('Dropdown Selections'!C$3,C9)))&gt;0,'Dropdown Selections'!A$3,IF(SUMPRODUCT(--ISNUMBER(SEARCH('Dropdown Selections'!D$4:D$9,C9)))&gt;0,'Dropdown Selections'!A$4,IF(SUMPRODUCT(--ISNUMBER(SEARCH('Dropdown Selections'!D$11:D$13,C9)))&gt;0,'Dropdown Selections'!A$5,IF(SUMPRODUCT(--ISNUMBER(SEARCH('Dropdown Selections'!C$15,C9)))&gt;0,'Dropdown Selections'!A$6,IF(SUMPRODUCT(--ISNUMBER(SEARCH('Dropdown Selections'!D$16:D$19,C9)))&gt;0,'Dropdown Selections'!A$7,IF(SUMPRODUCT(--ISNUMBER(SEARCH('Dropdown Selections'!C$21,C9)))&gt;0,'Dropdown Selections'!A$8,IF(SUMPRODUCT(--ISNUMBER(SEARCH('Dropdown Selections'!D$22:D$25,C9)))&gt;0,'Dropdown Selections'!A$9,IF(C9="331900 - Federal Grant - Other","OTHER",IF(C9="Total","TOTAL OF ALL CATEGORIES",""))))))))))</f>
        <v>PHYSICAL ENVIRONMENT</v>
      </c>
      <c r="H9" s="42">
        <v>164003</v>
      </c>
      <c r="I9" s="14"/>
      <c r="J9" s="14"/>
      <c r="K9" s="14"/>
      <c r="L9" s="14"/>
      <c r="M9" s="14"/>
      <c r="N9" s="14"/>
      <c r="O9" s="14"/>
      <c r="P9" s="14"/>
      <c r="Q9" s="80"/>
      <c r="R9" s="79"/>
      <c r="S9" s="81">
        <v>164003</v>
      </c>
      <c r="T9" s="79"/>
    </row>
    <row r="10" spans="2:20" x14ac:dyDescent="0.2">
      <c r="B10" s="15"/>
      <c r="C10" s="77" t="s">
        <v>28</v>
      </c>
      <c r="D10" s="78"/>
      <c r="E10" s="78"/>
      <c r="F10" s="79"/>
      <c r="G10" s="8" t="str">
        <f>IF(SUMPRODUCT(--ISNUMBER(SEARCH('Dropdown Selections'!C$2,C10)))&gt;0,'Dropdown Selections'!A$2,IF(SUMPRODUCT(--ISNUMBER(SEARCH('Dropdown Selections'!C$3,C10)))&gt;0,'Dropdown Selections'!A$3,IF(SUMPRODUCT(--ISNUMBER(SEARCH('Dropdown Selections'!D$4:D$9,C10)))&gt;0,'Dropdown Selections'!A$4,IF(SUMPRODUCT(--ISNUMBER(SEARCH('Dropdown Selections'!D$11:D$13,C10)))&gt;0,'Dropdown Selections'!A$5,IF(SUMPRODUCT(--ISNUMBER(SEARCH('Dropdown Selections'!C$15,C10)))&gt;0,'Dropdown Selections'!A$6,IF(SUMPRODUCT(--ISNUMBER(SEARCH('Dropdown Selections'!D$16:D$19,C10)))&gt;0,'Dropdown Selections'!A$7,IF(SUMPRODUCT(--ISNUMBER(SEARCH('Dropdown Selections'!C$21,C10)))&gt;0,'Dropdown Selections'!A$8,IF(SUMPRODUCT(--ISNUMBER(SEARCH('Dropdown Selections'!D$22:D$25,C10)))&gt;0,'Dropdown Selections'!A$9,IF(C10="331900 - Federal Grant - Other","OTHER",IF(C10="Total","TOTAL OF ALL CATEGORIES",""))))))))))</f>
        <v>TRANSPORTATION</v>
      </c>
      <c r="H10" s="14"/>
      <c r="I10" s="14"/>
      <c r="J10" s="14"/>
      <c r="K10" s="14"/>
      <c r="L10" s="14"/>
      <c r="M10" s="42">
        <v>2436667</v>
      </c>
      <c r="N10" s="14"/>
      <c r="O10" s="14"/>
      <c r="P10" s="14"/>
      <c r="Q10" s="80"/>
      <c r="R10" s="79"/>
      <c r="S10" s="81">
        <v>2436667</v>
      </c>
      <c r="T10" s="79"/>
    </row>
    <row r="11" spans="2:20" x14ac:dyDescent="0.2">
      <c r="B11" s="15"/>
      <c r="C11" s="77" t="s">
        <v>16</v>
      </c>
      <c r="D11" s="78"/>
      <c r="E11" s="78"/>
      <c r="F11" s="79"/>
      <c r="G11" s="8" t="str">
        <f>IF(SUMPRODUCT(--ISNUMBER(SEARCH('Dropdown Selections'!C$2,C11)))&gt;0,'Dropdown Selections'!A$2,IF(SUMPRODUCT(--ISNUMBER(SEARCH('Dropdown Selections'!C$3,C11)))&gt;0,'Dropdown Selections'!A$3,IF(SUMPRODUCT(--ISNUMBER(SEARCH('Dropdown Selections'!D$4:D$9,C11)))&gt;0,'Dropdown Selections'!A$4,IF(SUMPRODUCT(--ISNUMBER(SEARCH('Dropdown Selections'!D$11:D$13,C11)))&gt;0,'Dropdown Selections'!A$5,IF(SUMPRODUCT(--ISNUMBER(SEARCH('Dropdown Selections'!C$15,C11)))&gt;0,'Dropdown Selections'!A$6,IF(SUMPRODUCT(--ISNUMBER(SEARCH('Dropdown Selections'!D$16:D$19,C11)))&gt;0,'Dropdown Selections'!A$7,IF(SUMPRODUCT(--ISNUMBER(SEARCH('Dropdown Selections'!C$21,C11)))&gt;0,'Dropdown Selections'!A$8,IF(SUMPRODUCT(--ISNUMBER(SEARCH('Dropdown Selections'!D$22:D$25,C11)))&gt;0,'Dropdown Selections'!A$9,IF(C11="331900 - Federal Grant - Other","OTHER",IF(C11="Total","TOTAL OF ALL CATEGORIES",""))))))))))</f>
        <v>TRANSPORTATION</v>
      </c>
      <c r="H11" s="14"/>
      <c r="I11" s="42">
        <v>1741122</v>
      </c>
      <c r="J11" s="14"/>
      <c r="K11" s="14"/>
      <c r="L11" s="14"/>
      <c r="M11" s="14"/>
      <c r="N11" s="14"/>
      <c r="O11" s="14"/>
      <c r="P11" s="14"/>
      <c r="Q11" s="80"/>
      <c r="R11" s="79"/>
      <c r="S11" s="81">
        <v>1741122</v>
      </c>
      <c r="T11" s="79"/>
    </row>
    <row r="12" spans="2:20" x14ac:dyDescent="0.2">
      <c r="B12" s="15"/>
      <c r="C12" s="77" t="s">
        <v>17</v>
      </c>
      <c r="D12" s="78"/>
      <c r="E12" s="78"/>
      <c r="F12" s="79"/>
      <c r="G12" s="8" t="str">
        <f>IF(SUMPRODUCT(--ISNUMBER(SEARCH('Dropdown Selections'!C$2,C12)))&gt;0,'Dropdown Selections'!A$2,IF(SUMPRODUCT(--ISNUMBER(SEARCH('Dropdown Selections'!C$3,C12)))&gt;0,'Dropdown Selections'!A$3,IF(SUMPRODUCT(--ISNUMBER(SEARCH('Dropdown Selections'!D$4:D$9,C12)))&gt;0,'Dropdown Selections'!A$4,IF(SUMPRODUCT(--ISNUMBER(SEARCH('Dropdown Selections'!D$11:D$13,C12)))&gt;0,'Dropdown Selections'!A$5,IF(SUMPRODUCT(--ISNUMBER(SEARCH('Dropdown Selections'!C$15,C12)))&gt;0,'Dropdown Selections'!A$6,IF(SUMPRODUCT(--ISNUMBER(SEARCH('Dropdown Selections'!D$16:D$19,C12)))&gt;0,'Dropdown Selections'!A$7,IF(SUMPRODUCT(--ISNUMBER(SEARCH('Dropdown Selections'!C$21,C12)))&gt;0,'Dropdown Selections'!A$8,IF(SUMPRODUCT(--ISNUMBER(SEARCH('Dropdown Selections'!D$22:D$25,C12)))&gt;0,'Dropdown Selections'!A$9,IF(C12="331900 - Federal Grant - Other","OTHER",IF(C12="Total","TOTAL OF ALL CATEGORIES",""))))))))))</f>
        <v>ECONOMIC ENVIRONMENT</v>
      </c>
      <c r="H12" s="14"/>
      <c r="I12" s="42">
        <v>4615761</v>
      </c>
      <c r="J12" s="14"/>
      <c r="K12" s="14"/>
      <c r="L12" s="14"/>
      <c r="M12" s="14"/>
      <c r="N12" s="14"/>
      <c r="O12" s="14"/>
      <c r="P12" s="14"/>
      <c r="Q12" s="80"/>
      <c r="R12" s="79"/>
      <c r="S12" s="81">
        <v>4615761</v>
      </c>
      <c r="T12" s="79"/>
    </row>
    <row r="13" spans="2:20" x14ac:dyDescent="0.2">
      <c r="B13" s="15"/>
      <c r="C13" s="77" t="s">
        <v>18</v>
      </c>
      <c r="D13" s="78"/>
      <c r="E13" s="78"/>
      <c r="F13" s="79"/>
      <c r="G13" s="8" t="str">
        <f>IF(SUMPRODUCT(--ISNUMBER(SEARCH('Dropdown Selections'!C$2,C13)))&gt;0,'Dropdown Selections'!A$2,IF(SUMPRODUCT(--ISNUMBER(SEARCH('Dropdown Selections'!C$3,C13)))&gt;0,'Dropdown Selections'!A$3,IF(SUMPRODUCT(--ISNUMBER(SEARCH('Dropdown Selections'!D$4:D$9,C13)))&gt;0,'Dropdown Selections'!A$4,IF(SUMPRODUCT(--ISNUMBER(SEARCH('Dropdown Selections'!D$11:D$13,C13)))&gt;0,'Dropdown Selections'!A$5,IF(SUMPRODUCT(--ISNUMBER(SEARCH('Dropdown Selections'!C$15,C13)))&gt;0,'Dropdown Selections'!A$6,IF(SUMPRODUCT(--ISNUMBER(SEARCH('Dropdown Selections'!D$16:D$19,C13)))&gt;0,'Dropdown Selections'!A$7,IF(SUMPRODUCT(--ISNUMBER(SEARCH('Dropdown Selections'!C$21,C13)))&gt;0,'Dropdown Selections'!A$8,IF(SUMPRODUCT(--ISNUMBER(SEARCH('Dropdown Selections'!D$22:D$25,C13)))&gt;0,'Dropdown Selections'!A$9,IF(C13="331900 - Federal Grant - Other","OTHER",IF(C13="Total","TOTAL OF ALL CATEGORIES",""))))))))))</f>
        <v>HEALTH &amp; HUMAN SERVICES</v>
      </c>
      <c r="H13" s="14"/>
      <c r="I13" s="42">
        <v>1029959</v>
      </c>
      <c r="J13" s="14"/>
      <c r="K13" s="14"/>
      <c r="L13" s="14"/>
      <c r="M13" s="14"/>
      <c r="N13" s="14"/>
      <c r="O13" s="14"/>
      <c r="P13" s="14"/>
      <c r="Q13" s="80"/>
      <c r="R13" s="79"/>
      <c r="S13" s="81">
        <v>1029959</v>
      </c>
      <c r="T13" s="79"/>
    </row>
    <row r="14" spans="2:20" x14ac:dyDescent="0.2">
      <c r="B14" s="15"/>
      <c r="C14" s="77" t="s">
        <v>22</v>
      </c>
      <c r="D14" s="78"/>
      <c r="E14" s="78"/>
      <c r="F14" s="79"/>
      <c r="G14" s="8" t="str">
        <f>IF(SUMPRODUCT(--ISNUMBER(SEARCH('Dropdown Selections'!C$2,C14)))&gt;0,'Dropdown Selections'!A$2,IF(SUMPRODUCT(--ISNUMBER(SEARCH('Dropdown Selections'!C$3,C14)))&gt;0,'Dropdown Selections'!A$3,IF(SUMPRODUCT(--ISNUMBER(SEARCH('Dropdown Selections'!D$4:D$9,C14)))&gt;0,'Dropdown Selections'!A$4,IF(SUMPRODUCT(--ISNUMBER(SEARCH('Dropdown Selections'!D$11:D$13,C14)))&gt;0,'Dropdown Selections'!A$5,IF(SUMPRODUCT(--ISNUMBER(SEARCH('Dropdown Selections'!C$15,C14)))&gt;0,'Dropdown Selections'!A$6,IF(SUMPRODUCT(--ISNUMBER(SEARCH('Dropdown Selections'!D$16:D$19,C14)))&gt;0,'Dropdown Selections'!A$7,IF(SUMPRODUCT(--ISNUMBER(SEARCH('Dropdown Selections'!C$21,C14)))&gt;0,'Dropdown Selections'!A$8,IF(SUMPRODUCT(--ISNUMBER(SEARCH('Dropdown Selections'!D$22:D$25,C14)))&gt;0,'Dropdown Selections'!A$9,IF(C14="331900 - Federal Grant - Other","OTHER",IF(C14="Total","TOTAL OF ALL CATEGORIES",""))))))))))</f>
        <v>CULTURE/RECREATION</v>
      </c>
      <c r="H14" s="14"/>
      <c r="I14" s="42">
        <v>67944</v>
      </c>
      <c r="J14" s="14"/>
      <c r="K14" s="14"/>
      <c r="L14" s="14"/>
      <c r="M14" s="14"/>
      <c r="N14" s="14"/>
      <c r="O14" s="14"/>
      <c r="P14" s="14"/>
      <c r="Q14" s="80"/>
      <c r="R14" s="79"/>
      <c r="S14" s="81">
        <v>67944</v>
      </c>
      <c r="T14" s="79"/>
    </row>
    <row r="15" spans="2:20" x14ac:dyDescent="0.2">
      <c r="B15" s="13"/>
      <c r="C15" s="70" t="s">
        <v>12</v>
      </c>
      <c r="D15" s="71"/>
      <c r="E15" s="84" t="s">
        <v>12</v>
      </c>
      <c r="F15" s="79"/>
      <c r="G15" s="8" t="str">
        <f>IF(SUMPRODUCT(--ISNUMBER(SEARCH('Dropdown Selections'!C$2,C15)))&gt;0,'Dropdown Selections'!A$2,IF(SUMPRODUCT(--ISNUMBER(SEARCH('Dropdown Selections'!C$3,C15)))&gt;0,'Dropdown Selections'!A$3,IF(SUMPRODUCT(--ISNUMBER(SEARCH('Dropdown Selections'!D$4:D$9,C15)))&gt;0,'Dropdown Selections'!A$4,IF(SUMPRODUCT(--ISNUMBER(SEARCH('Dropdown Selections'!D$11:D$13,C15)))&gt;0,'Dropdown Selections'!A$5,IF(SUMPRODUCT(--ISNUMBER(SEARCH('Dropdown Selections'!C$15,C15)))&gt;0,'Dropdown Selections'!A$6,IF(SUMPRODUCT(--ISNUMBER(SEARCH('Dropdown Selections'!D$16:D$19,C15)))&gt;0,'Dropdown Selections'!A$7,IF(SUMPRODUCT(--ISNUMBER(SEARCH('Dropdown Selections'!C$21,C15)))&gt;0,'Dropdown Selections'!A$8,IF(SUMPRODUCT(--ISNUMBER(SEARCH('Dropdown Selections'!D$22:D$25,C15)))&gt;0,'Dropdown Selections'!A$9,IF(C15="331900 - Federal Grant - Other","OTHER",IF(C15="Total","TOTAL OF ALL CATEGORIES",""))))))))))</f>
        <v>TOTAL OF ALL CATEGORIES</v>
      </c>
      <c r="H15" s="43">
        <v>175385</v>
      </c>
      <c r="I15" s="43">
        <v>8679832</v>
      </c>
      <c r="J15" s="12"/>
      <c r="K15" s="12"/>
      <c r="L15" s="12"/>
      <c r="M15" s="43">
        <v>2436667</v>
      </c>
      <c r="N15" s="12"/>
      <c r="O15" s="12"/>
      <c r="P15" s="12"/>
      <c r="Q15" s="85"/>
      <c r="R15" s="79"/>
      <c r="S15" s="86">
        <v>11291884</v>
      </c>
      <c r="T15" s="79"/>
    </row>
    <row r="16" spans="2:20" x14ac:dyDescent="0.2">
      <c r="B16" s="89" t="s">
        <v>39</v>
      </c>
      <c r="C16" s="78"/>
      <c r="D16" s="78"/>
      <c r="E16" s="78"/>
      <c r="F16" s="78"/>
      <c r="G16" s="78"/>
      <c r="H16" s="78"/>
      <c r="I16" s="78"/>
      <c r="J16" s="79"/>
      <c r="K16" s="17"/>
      <c r="L16" s="17"/>
      <c r="M16" s="17"/>
      <c r="N16" s="17"/>
      <c r="O16" s="17"/>
      <c r="P16" s="17"/>
      <c r="Q16" s="90"/>
      <c r="R16" s="79"/>
      <c r="S16" s="90"/>
      <c r="T16" s="79"/>
    </row>
    <row r="17" spans="2:20" ht="18" x14ac:dyDescent="0.2">
      <c r="B17" s="87" t="s">
        <v>2</v>
      </c>
      <c r="C17" s="83"/>
      <c r="D17" s="83"/>
      <c r="E17" s="83"/>
      <c r="F17" s="83"/>
      <c r="H17" s="16" t="s">
        <v>3</v>
      </c>
      <c r="I17" s="9" t="s">
        <v>194</v>
      </c>
      <c r="J17" s="16" t="s">
        <v>4</v>
      </c>
      <c r="K17" s="16" t="s">
        <v>5</v>
      </c>
      <c r="L17" s="16" t="s">
        <v>6</v>
      </c>
      <c r="M17" s="16" t="s">
        <v>7</v>
      </c>
      <c r="N17" s="16" t="s">
        <v>8</v>
      </c>
      <c r="O17" s="16" t="s">
        <v>9</v>
      </c>
      <c r="P17" s="16" t="s">
        <v>10</v>
      </c>
      <c r="Q17" s="88" t="s">
        <v>11</v>
      </c>
      <c r="R17" s="79"/>
      <c r="S17" s="88" t="s">
        <v>198</v>
      </c>
      <c r="T17" s="79"/>
    </row>
    <row r="18" spans="2:20" x14ac:dyDescent="0.2">
      <c r="B18" s="15"/>
      <c r="C18" s="77" t="s">
        <v>14</v>
      </c>
      <c r="D18" s="78"/>
      <c r="E18" s="78"/>
      <c r="F18" s="79"/>
      <c r="G18" s="8" t="str">
        <f>IF(SUMPRODUCT(--ISNUMBER(SEARCH('Dropdown Selections'!C$2,C18)))&gt;0,'Dropdown Selections'!A$2,IF(SUMPRODUCT(--ISNUMBER(SEARCH('Dropdown Selections'!C$3,C18)))&gt;0,'Dropdown Selections'!A$3,IF(SUMPRODUCT(--ISNUMBER(SEARCH('Dropdown Selections'!D$4:D$9,C18)))&gt;0,'Dropdown Selections'!A$4,IF(SUMPRODUCT(--ISNUMBER(SEARCH('Dropdown Selections'!D$11:D$13,C18)))&gt;0,'Dropdown Selections'!A$5,IF(SUMPRODUCT(--ISNUMBER(SEARCH('Dropdown Selections'!C$15,C18)))&gt;0,'Dropdown Selections'!A$6,IF(SUMPRODUCT(--ISNUMBER(SEARCH('Dropdown Selections'!D$16:D$19,C18)))&gt;0,'Dropdown Selections'!A$7,IF(SUMPRODUCT(--ISNUMBER(SEARCH('Dropdown Selections'!C$21,C18)))&gt;0,'Dropdown Selections'!A$8,IF(SUMPRODUCT(--ISNUMBER(SEARCH('Dropdown Selections'!D$22:D$25,C18)))&gt;0,'Dropdown Selections'!A$9,IF(C18="331900 - Federal Grant - Other","OTHER",IF(C18="Total","TOTAL OF ALL CATEGORIES",""))))))))))</f>
        <v>PUBLIC SAFETY</v>
      </c>
      <c r="H18" s="42">
        <v>359920</v>
      </c>
      <c r="I18" s="42">
        <v>69330</v>
      </c>
      <c r="J18" s="14"/>
      <c r="K18" s="14"/>
      <c r="L18" s="14"/>
      <c r="M18" s="14"/>
      <c r="N18" s="14"/>
      <c r="O18" s="14"/>
      <c r="P18" s="14"/>
      <c r="Q18" s="80"/>
      <c r="R18" s="79"/>
      <c r="S18" s="81">
        <v>429250</v>
      </c>
      <c r="T18" s="79"/>
    </row>
    <row r="19" spans="2:20" x14ac:dyDescent="0.2">
      <c r="B19" s="15"/>
      <c r="C19" s="77" t="s">
        <v>18</v>
      </c>
      <c r="D19" s="78"/>
      <c r="E19" s="78"/>
      <c r="F19" s="79"/>
      <c r="G19" s="8" t="str">
        <f>IF(SUMPRODUCT(--ISNUMBER(SEARCH('Dropdown Selections'!C$2,C19)))&gt;0,'Dropdown Selections'!A$2,IF(SUMPRODUCT(--ISNUMBER(SEARCH('Dropdown Selections'!C$3,C19)))&gt;0,'Dropdown Selections'!A$3,IF(SUMPRODUCT(--ISNUMBER(SEARCH('Dropdown Selections'!D$4:D$9,C19)))&gt;0,'Dropdown Selections'!A$4,IF(SUMPRODUCT(--ISNUMBER(SEARCH('Dropdown Selections'!D$11:D$13,C19)))&gt;0,'Dropdown Selections'!A$5,IF(SUMPRODUCT(--ISNUMBER(SEARCH('Dropdown Selections'!C$15,C19)))&gt;0,'Dropdown Selections'!A$6,IF(SUMPRODUCT(--ISNUMBER(SEARCH('Dropdown Selections'!D$16:D$19,C19)))&gt;0,'Dropdown Selections'!A$7,IF(SUMPRODUCT(--ISNUMBER(SEARCH('Dropdown Selections'!C$21,C19)))&gt;0,'Dropdown Selections'!A$8,IF(SUMPRODUCT(--ISNUMBER(SEARCH('Dropdown Selections'!D$22:D$25,C19)))&gt;0,'Dropdown Selections'!A$9,IF(C19="331900 - Federal Grant - Other","OTHER",IF(C19="Total","TOTAL OF ALL CATEGORIES",""))))))))))</f>
        <v>HEALTH &amp; HUMAN SERVICES</v>
      </c>
      <c r="H19" s="14"/>
      <c r="I19" s="42">
        <v>105895</v>
      </c>
      <c r="J19" s="14"/>
      <c r="K19" s="14"/>
      <c r="L19" s="14"/>
      <c r="M19" s="14"/>
      <c r="N19" s="14"/>
      <c r="O19" s="14"/>
      <c r="P19" s="14"/>
      <c r="Q19" s="80"/>
      <c r="R19" s="79"/>
      <c r="S19" s="81">
        <v>105895</v>
      </c>
      <c r="T19" s="79"/>
    </row>
    <row r="20" spans="2:20" x14ac:dyDescent="0.2">
      <c r="B20" s="15"/>
      <c r="C20" s="77" t="s">
        <v>29</v>
      </c>
      <c r="D20" s="78"/>
      <c r="E20" s="78"/>
      <c r="F20" s="79"/>
      <c r="G20" s="8" t="str">
        <f>IF(SUMPRODUCT(--ISNUMBER(SEARCH('Dropdown Selections'!C$2,C20)))&gt;0,'Dropdown Selections'!A$2,IF(SUMPRODUCT(--ISNUMBER(SEARCH('Dropdown Selections'!C$3,C20)))&gt;0,'Dropdown Selections'!A$3,IF(SUMPRODUCT(--ISNUMBER(SEARCH('Dropdown Selections'!D$4:D$9,C20)))&gt;0,'Dropdown Selections'!A$4,IF(SUMPRODUCT(--ISNUMBER(SEARCH('Dropdown Selections'!D$11:D$13,C20)))&gt;0,'Dropdown Selections'!A$5,IF(SUMPRODUCT(--ISNUMBER(SEARCH('Dropdown Selections'!C$15,C20)))&gt;0,'Dropdown Selections'!A$6,IF(SUMPRODUCT(--ISNUMBER(SEARCH('Dropdown Selections'!D$16:D$19,C20)))&gt;0,'Dropdown Selections'!A$7,IF(SUMPRODUCT(--ISNUMBER(SEARCH('Dropdown Selections'!C$21,C20)))&gt;0,'Dropdown Selections'!A$8,IF(SUMPRODUCT(--ISNUMBER(SEARCH('Dropdown Selections'!D$22:D$25,C20)))&gt;0,'Dropdown Selections'!A$9,IF(C20="331900 - Federal Grant - Other","OTHER",IF(C20="Total","TOTAL OF ALL CATEGORIES",""))))))))))</f>
        <v>OTHER</v>
      </c>
      <c r="H20" s="14"/>
      <c r="I20" s="42">
        <v>47067</v>
      </c>
      <c r="J20" s="14"/>
      <c r="K20" s="14"/>
      <c r="L20" s="14"/>
      <c r="M20" s="14"/>
      <c r="N20" s="14"/>
      <c r="O20" s="14"/>
      <c r="P20" s="14"/>
      <c r="Q20" s="80"/>
      <c r="R20" s="79"/>
      <c r="S20" s="81">
        <v>47067</v>
      </c>
      <c r="T20" s="79"/>
    </row>
    <row r="21" spans="2:20" x14ac:dyDescent="0.2">
      <c r="B21" s="13"/>
      <c r="C21" s="70" t="s">
        <v>12</v>
      </c>
      <c r="D21" s="71"/>
      <c r="E21" s="84" t="s">
        <v>12</v>
      </c>
      <c r="F21" s="79"/>
      <c r="G21" s="8" t="str">
        <f>IF(SUMPRODUCT(--ISNUMBER(SEARCH('Dropdown Selections'!C$2,C21)))&gt;0,'Dropdown Selections'!A$2,IF(SUMPRODUCT(--ISNUMBER(SEARCH('Dropdown Selections'!C$3,C21)))&gt;0,'Dropdown Selections'!A$3,IF(SUMPRODUCT(--ISNUMBER(SEARCH('Dropdown Selections'!D$4:D$9,C21)))&gt;0,'Dropdown Selections'!A$4,IF(SUMPRODUCT(--ISNUMBER(SEARCH('Dropdown Selections'!D$11:D$13,C21)))&gt;0,'Dropdown Selections'!A$5,IF(SUMPRODUCT(--ISNUMBER(SEARCH('Dropdown Selections'!C$15,C21)))&gt;0,'Dropdown Selections'!A$6,IF(SUMPRODUCT(--ISNUMBER(SEARCH('Dropdown Selections'!D$16:D$19,C21)))&gt;0,'Dropdown Selections'!A$7,IF(SUMPRODUCT(--ISNUMBER(SEARCH('Dropdown Selections'!C$21,C21)))&gt;0,'Dropdown Selections'!A$8,IF(SUMPRODUCT(--ISNUMBER(SEARCH('Dropdown Selections'!D$22:D$25,C21)))&gt;0,'Dropdown Selections'!A$9,IF(C21="331900 - Federal Grant - Other","OTHER",IF(C21="Total","TOTAL OF ALL CATEGORIES",""))))))))))</f>
        <v>TOTAL OF ALL CATEGORIES</v>
      </c>
      <c r="H21" s="43">
        <v>359920</v>
      </c>
      <c r="I21" s="43">
        <v>222292</v>
      </c>
      <c r="J21" s="12"/>
      <c r="K21" s="12"/>
      <c r="L21" s="12"/>
      <c r="M21" s="12"/>
      <c r="N21" s="12"/>
      <c r="O21" s="12"/>
      <c r="P21" s="12"/>
      <c r="Q21" s="85"/>
      <c r="R21" s="79"/>
      <c r="S21" s="86">
        <v>582212</v>
      </c>
      <c r="T21" s="79"/>
    </row>
    <row r="22" spans="2:20" x14ac:dyDescent="0.2">
      <c r="B22" s="89" t="s">
        <v>38</v>
      </c>
      <c r="C22" s="78"/>
      <c r="D22" s="78"/>
      <c r="E22" s="78"/>
      <c r="F22" s="78"/>
      <c r="G22" s="78"/>
      <c r="H22" s="78"/>
      <c r="I22" s="78"/>
      <c r="J22" s="79"/>
      <c r="K22" s="17"/>
      <c r="L22" s="17"/>
      <c r="M22" s="17"/>
      <c r="N22" s="17"/>
      <c r="O22" s="17"/>
      <c r="P22" s="17"/>
      <c r="Q22" s="90"/>
      <c r="R22" s="79"/>
      <c r="S22" s="90"/>
      <c r="T22" s="79"/>
    </row>
    <row r="23" spans="2:20" ht="18" x14ac:dyDescent="0.2">
      <c r="B23" s="87" t="s">
        <v>2</v>
      </c>
      <c r="C23" s="83"/>
      <c r="D23" s="83"/>
      <c r="E23" s="83"/>
      <c r="F23" s="83"/>
      <c r="H23" s="16" t="s">
        <v>3</v>
      </c>
      <c r="I23" s="9" t="s">
        <v>194</v>
      </c>
      <c r="J23" s="16" t="s">
        <v>4</v>
      </c>
      <c r="K23" s="16" t="s">
        <v>5</v>
      </c>
      <c r="L23" s="16" t="s">
        <v>6</v>
      </c>
      <c r="M23" s="16" t="s">
        <v>7</v>
      </c>
      <c r="N23" s="16" t="s">
        <v>8</v>
      </c>
      <c r="O23" s="16" t="s">
        <v>9</v>
      </c>
      <c r="P23" s="16" t="s">
        <v>10</v>
      </c>
      <c r="Q23" s="88" t="s">
        <v>11</v>
      </c>
      <c r="R23" s="79"/>
      <c r="S23" s="88" t="s">
        <v>198</v>
      </c>
      <c r="T23" s="79"/>
    </row>
    <row r="24" spans="2:20" x14ac:dyDescent="0.2">
      <c r="B24" s="15"/>
      <c r="C24" s="77" t="s">
        <v>13</v>
      </c>
      <c r="D24" s="78"/>
      <c r="E24" s="78"/>
      <c r="F24" s="79"/>
      <c r="G24" s="8" t="str">
        <f>IF(SUMPRODUCT(--ISNUMBER(SEARCH('Dropdown Selections'!C$2,C24)))&gt;0,'Dropdown Selections'!A$2,IF(SUMPRODUCT(--ISNUMBER(SEARCH('Dropdown Selections'!C$3,C24)))&gt;0,'Dropdown Selections'!A$3,IF(SUMPRODUCT(--ISNUMBER(SEARCH('Dropdown Selections'!D$4:D$9,C24)))&gt;0,'Dropdown Selections'!A$4,IF(SUMPRODUCT(--ISNUMBER(SEARCH('Dropdown Selections'!D$11:D$13,C24)))&gt;0,'Dropdown Selections'!A$5,IF(SUMPRODUCT(--ISNUMBER(SEARCH('Dropdown Selections'!C$15,C24)))&gt;0,'Dropdown Selections'!A$6,IF(SUMPRODUCT(--ISNUMBER(SEARCH('Dropdown Selections'!D$16:D$19,C24)))&gt;0,'Dropdown Selections'!A$7,IF(SUMPRODUCT(--ISNUMBER(SEARCH('Dropdown Selections'!C$21,C24)))&gt;0,'Dropdown Selections'!A$8,IF(SUMPRODUCT(--ISNUMBER(SEARCH('Dropdown Selections'!D$22:D$25,C24)))&gt;0,'Dropdown Selections'!A$9,IF(C24="331900 - Federal Grant - Other","OTHER",IF(C24="Total","TOTAL OF ALL CATEGORIES",""))))))))))</f>
        <v>GENERAL GOVERNMENT</v>
      </c>
      <c r="H24" s="14"/>
      <c r="I24" s="14"/>
      <c r="J24" s="14"/>
      <c r="K24" s="14"/>
      <c r="L24" s="14"/>
      <c r="M24" s="14"/>
      <c r="N24" s="14"/>
      <c r="O24" s="14"/>
      <c r="P24" s="14"/>
      <c r="Q24" s="80"/>
      <c r="R24" s="79"/>
      <c r="S24" s="91">
        <v>0</v>
      </c>
      <c r="T24" s="79"/>
    </row>
    <row r="25" spans="2:20" x14ac:dyDescent="0.2">
      <c r="B25" s="15"/>
      <c r="C25" s="77" t="s">
        <v>14</v>
      </c>
      <c r="D25" s="78"/>
      <c r="E25" s="78"/>
      <c r="F25" s="79"/>
      <c r="G25" s="8" t="str">
        <f>IF(SUMPRODUCT(--ISNUMBER(SEARCH('Dropdown Selections'!C$2,C25)))&gt;0,'Dropdown Selections'!A$2,IF(SUMPRODUCT(--ISNUMBER(SEARCH('Dropdown Selections'!C$3,C25)))&gt;0,'Dropdown Selections'!A$3,IF(SUMPRODUCT(--ISNUMBER(SEARCH('Dropdown Selections'!D$4:D$9,C25)))&gt;0,'Dropdown Selections'!A$4,IF(SUMPRODUCT(--ISNUMBER(SEARCH('Dropdown Selections'!D$11:D$13,C25)))&gt;0,'Dropdown Selections'!A$5,IF(SUMPRODUCT(--ISNUMBER(SEARCH('Dropdown Selections'!C$15,C25)))&gt;0,'Dropdown Selections'!A$6,IF(SUMPRODUCT(--ISNUMBER(SEARCH('Dropdown Selections'!D$16:D$19,C25)))&gt;0,'Dropdown Selections'!A$7,IF(SUMPRODUCT(--ISNUMBER(SEARCH('Dropdown Selections'!C$21,C25)))&gt;0,'Dropdown Selections'!A$8,IF(SUMPRODUCT(--ISNUMBER(SEARCH('Dropdown Selections'!D$22:D$25,C25)))&gt;0,'Dropdown Selections'!A$9,IF(C25="331900 - Federal Grant - Other","OTHER",IF(C25="Total","TOTAL OF ALL CATEGORIES",""))))))))))</f>
        <v>PUBLIC SAFETY</v>
      </c>
      <c r="H25" s="42">
        <v>122562</v>
      </c>
      <c r="I25" s="42">
        <v>21094</v>
      </c>
      <c r="J25" s="14"/>
      <c r="K25" s="14"/>
      <c r="L25" s="14"/>
      <c r="M25" s="14"/>
      <c r="N25" s="14"/>
      <c r="O25" s="14"/>
      <c r="P25" s="14"/>
      <c r="Q25" s="80"/>
      <c r="R25" s="79"/>
      <c r="S25" s="81">
        <v>143656</v>
      </c>
      <c r="T25" s="79"/>
    </row>
    <row r="26" spans="2:20" x14ac:dyDescent="0.2">
      <c r="B26" s="15"/>
      <c r="C26" s="77" t="s">
        <v>26</v>
      </c>
      <c r="D26" s="78"/>
      <c r="E26" s="78"/>
      <c r="F26" s="79"/>
      <c r="G26" s="8" t="str">
        <f>IF(SUMPRODUCT(--ISNUMBER(SEARCH('Dropdown Selections'!C$2,C26)))&gt;0,'Dropdown Selections'!A$2,IF(SUMPRODUCT(--ISNUMBER(SEARCH('Dropdown Selections'!C$3,C26)))&gt;0,'Dropdown Selections'!A$3,IF(SUMPRODUCT(--ISNUMBER(SEARCH('Dropdown Selections'!D$4:D$9,C26)))&gt;0,'Dropdown Selections'!A$4,IF(SUMPRODUCT(--ISNUMBER(SEARCH('Dropdown Selections'!D$11:D$13,C26)))&gt;0,'Dropdown Selections'!A$5,IF(SUMPRODUCT(--ISNUMBER(SEARCH('Dropdown Selections'!C$15,C26)))&gt;0,'Dropdown Selections'!A$6,IF(SUMPRODUCT(--ISNUMBER(SEARCH('Dropdown Selections'!D$16:D$19,C26)))&gt;0,'Dropdown Selections'!A$7,IF(SUMPRODUCT(--ISNUMBER(SEARCH('Dropdown Selections'!C$21,C26)))&gt;0,'Dropdown Selections'!A$8,IF(SUMPRODUCT(--ISNUMBER(SEARCH('Dropdown Selections'!D$22:D$25,C26)))&gt;0,'Dropdown Selections'!A$9,IF(C26="331900 - Federal Grant - Other","OTHER",IF(C26="Total","TOTAL OF ALL CATEGORIES",""))))))))))</f>
        <v>PHYSICAL ENVIRONMENT</v>
      </c>
      <c r="H26" s="14"/>
      <c r="I26" s="14"/>
      <c r="J26" s="14"/>
      <c r="K26" s="14"/>
      <c r="L26" s="14"/>
      <c r="M26" s="42">
        <v>296096</v>
      </c>
      <c r="N26" s="14"/>
      <c r="O26" s="14"/>
      <c r="P26" s="14"/>
      <c r="Q26" s="80"/>
      <c r="R26" s="79"/>
      <c r="S26" s="81">
        <v>296096</v>
      </c>
      <c r="T26" s="79"/>
    </row>
    <row r="27" spans="2:20" x14ac:dyDescent="0.2">
      <c r="B27" s="15"/>
      <c r="C27" s="77" t="s">
        <v>28</v>
      </c>
      <c r="D27" s="78"/>
      <c r="E27" s="78"/>
      <c r="F27" s="79"/>
      <c r="G27" s="8" t="str">
        <f>IF(SUMPRODUCT(--ISNUMBER(SEARCH('Dropdown Selections'!C$2,C27)))&gt;0,'Dropdown Selections'!A$2,IF(SUMPRODUCT(--ISNUMBER(SEARCH('Dropdown Selections'!C$3,C27)))&gt;0,'Dropdown Selections'!A$3,IF(SUMPRODUCT(--ISNUMBER(SEARCH('Dropdown Selections'!D$4:D$9,C27)))&gt;0,'Dropdown Selections'!A$4,IF(SUMPRODUCT(--ISNUMBER(SEARCH('Dropdown Selections'!D$11:D$13,C27)))&gt;0,'Dropdown Selections'!A$5,IF(SUMPRODUCT(--ISNUMBER(SEARCH('Dropdown Selections'!C$15,C27)))&gt;0,'Dropdown Selections'!A$6,IF(SUMPRODUCT(--ISNUMBER(SEARCH('Dropdown Selections'!D$16:D$19,C27)))&gt;0,'Dropdown Selections'!A$7,IF(SUMPRODUCT(--ISNUMBER(SEARCH('Dropdown Selections'!C$21,C27)))&gt;0,'Dropdown Selections'!A$8,IF(SUMPRODUCT(--ISNUMBER(SEARCH('Dropdown Selections'!D$22:D$25,C27)))&gt;0,'Dropdown Selections'!A$9,IF(C27="331900 - Federal Grant - Other","OTHER",IF(C27="Total","TOTAL OF ALL CATEGORIES",""))))))))))</f>
        <v>TRANSPORTATION</v>
      </c>
      <c r="H27" s="14"/>
      <c r="I27" s="42">
        <v>40151</v>
      </c>
      <c r="J27" s="14"/>
      <c r="K27" s="14"/>
      <c r="L27" s="14"/>
      <c r="M27" s="14"/>
      <c r="N27" s="14"/>
      <c r="O27" s="14"/>
      <c r="P27" s="14"/>
      <c r="Q27" s="80"/>
      <c r="R27" s="79"/>
      <c r="S27" s="81">
        <v>40151</v>
      </c>
      <c r="T27" s="79"/>
    </row>
    <row r="28" spans="2:20" x14ac:dyDescent="0.2">
      <c r="B28" s="15"/>
      <c r="C28" s="77" t="s">
        <v>16</v>
      </c>
      <c r="D28" s="78"/>
      <c r="E28" s="78"/>
      <c r="F28" s="79"/>
      <c r="G28" s="8" t="str">
        <f>IF(SUMPRODUCT(--ISNUMBER(SEARCH('Dropdown Selections'!C$2,C28)))&gt;0,'Dropdown Selections'!A$2,IF(SUMPRODUCT(--ISNUMBER(SEARCH('Dropdown Selections'!C$3,C28)))&gt;0,'Dropdown Selections'!A$3,IF(SUMPRODUCT(--ISNUMBER(SEARCH('Dropdown Selections'!D$4:D$9,C28)))&gt;0,'Dropdown Selections'!A$4,IF(SUMPRODUCT(--ISNUMBER(SEARCH('Dropdown Selections'!D$11:D$13,C28)))&gt;0,'Dropdown Selections'!A$5,IF(SUMPRODUCT(--ISNUMBER(SEARCH('Dropdown Selections'!C$15,C28)))&gt;0,'Dropdown Selections'!A$6,IF(SUMPRODUCT(--ISNUMBER(SEARCH('Dropdown Selections'!D$16:D$19,C28)))&gt;0,'Dropdown Selections'!A$7,IF(SUMPRODUCT(--ISNUMBER(SEARCH('Dropdown Selections'!C$21,C28)))&gt;0,'Dropdown Selections'!A$8,IF(SUMPRODUCT(--ISNUMBER(SEARCH('Dropdown Selections'!D$22:D$25,C28)))&gt;0,'Dropdown Selections'!A$9,IF(C28="331900 - Federal Grant - Other","OTHER",IF(C28="Total","TOTAL OF ALL CATEGORIES",""))))))))))</f>
        <v>TRANSPORTATION</v>
      </c>
      <c r="H28" s="14"/>
      <c r="I28" s="42">
        <v>165484</v>
      </c>
      <c r="J28" s="14"/>
      <c r="K28" s="14"/>
      <c r="L28" s="14"/>
      <c r="M28" s="14"/>
      <c r="N28" s="14"/>
      <c r="O28" s="14"/>
      <c r="P28" s="14"/>
      <c r="Q28" s="80"/>
      <c r="R28" s="79"/>
      <c r="S28" s="81">
        <v>165484</v>
      </c>
      <c r="T28" s="79"/>
    </row>
    <row r="29" spans="2:20" x14ac:dyDescent="0.2">
      <c r="B29" s="15"/>
      <c r="C29" s="77" t="s">
        <v>17</v>
      </c>
      <c r="D29" s="78"/>
      <c r="E29" s="78"/>
      <c r="F29" s="79"/>
      <c r="G29" s="8" t="str">
        <f>IF(SUMPRODUCT(--ISNUMBER(SEARCH('Dropdown Selections'!C$2,C29)))&gt;0,'Dropdown Selections'!A$2,IF(SUMPRODUCT(--ISNUMBER(SEARCH('Dropdown Selections'!C$3,C29)))&gt;0,'Dropdown Selections'!A$3,IF(SUMPRODUCT(--ISNUMBER(SEARCH('Dropdown Selections'!D$4:D$9,C29)))&gt;0,'Dropdown Selections'!A$4,IF(SUMPRODUCT(--ISNUMBER(SEARCH('Dropdown Selections'!D$11:D$13,C29)))&gt;0,'Dropdown Selections'!A$5,IF(SUMPRODUCT(--ISNUMBER(SEARCH('Dropdown Selections'!C$15,C29)))&gt;0,'Dropdown Selections'!A$6,IF(SUMPRODUCT(--ISNUMBER(SEARCH('Dropdown Selections'!D$16:D$19,C29)))&gt;0,'Dropdown Selections'!A$7,IF(SUMPRODUCT(--ISNUMBER(SEARCH('Dropdown Selections'!C$21,C29)))&gt;0,'Dropdown Selections'!A$8,IF(SUMPRODUCT(--ISNUMBER(SEARCH('Dropdown Selections'!D$22:D$25,C29)))&gt;0,'Dropdown Selections'!A$9,IF(C29="331900 - Federal Grant - Other","OTHER",IF(C29="Total","TOTAL OF ALL CATEGORIES",""))))))))))</f>
        <v>ECONOMIC ENVIRONMENT</v>
      </c>
      <c r="H29" s="14"/>
      <c r="I29" s="14"/>
      <c r="J29" s="14"/>
      <c r="K29" s="14"/>
      <c r="L29" s="14"/>
      <c r="M29" s="14"/>
      <c r="N29" s="14"/>
      <c r="O29" s="14"/>
      <c r="P29" s="14"/>
      <c r="Q29" s="80"/>
      <c r="R29" s="79"/>
      <c r="S29" s="91">
        <v>0</v>
      </c>
      <c r="T29" s="79"/>
    </row>
    <row r="30" spans="2:20" x14ac:dyDescent="0.2">
      <c r="B30" s="15"/>
      <c r="C30" s="77" t="s">
        <v>32</v>
      </c>
      <c r="D30" s="78"/>
      <c r="E30" s="78"/>
      <c r="F30" s="79"/>
      <c r="G30" s="8" t="str">
        <f>IF(SUMPRODUCT(--ISNUMBER(SEARCH('Dropdown Selections'!C$2,C30)))&gt;0,'Dropdown Selections'!A$2,IF(SUMPRODUCT(--ISNUMBER(SEARCH('Dropdown Selections'!C$3,C30)))&gt;0,'Dropdown Selections'!A$3,IF(SUMPRODUCT(--ISNUMBER(SEARCH('Dropdown Selections'!D$4:D$9,C30)))&gt;0,'Dropdown Selections'!A$4,IF(SUMPRODUCT(--ISNUMBER(SEARCH('Dropdown Selections'!D$11:D$13,C30)))&gt;0,'Dropdown Selections'!A$5,IF(SUMPRODUCT(--ISNUMBER(SEARCH('Dropdown Selections'!C$15,C30)))&gt;0,'Dropdown Selections'!A$6,IF(SUMPRODUCT(--ISNUMBER(SEARCH('Dropdown Selections'!D$16:D$19,C30)))&gt;0,'Dropdown Selections'!A$7,IF(SUMPRODUCT(--ISNUMBER(SEARCH('Dropdown Selections'!C$21,C30)))&gt;0,'Dropdown Selections'!A$8,IF(SUMPRODUCT(--ISNUMBER(SEARCH('Dropdown Selections'!D$22:D$25,C30)))&gt;0,'Dropdown Selections'!A$9,IF(C30="331900 - Federal Grant - Other","OTHER",IF(C30="Total","TOTAL OF ALL CATEGORIES",""))))))))))</f>
        <v>HEALTH &amp; HUMAN SERVICES</v>
      </c>
      <c r="H30" s="14"/>
      <c r="I30" s="14"/>
      <c r="J30" s="14"/>
      <c r="K30" s="14"/>
      <c r="L30" s="14"/>
      <c r="M30" s="14"/>
      <c r="N30" s="14"/>
      <c r="O30" s="14"/>
      <c r="P30" s="14"/>
      <c r="Q30" s="80"/>
      <c r="R30" s="79"/>
      <c r="S30" s="91">
        <v>0</v>
      </c>
      <c r="T30" s="79"/>
    </row>
    <row r="31" spans="2:20" x14ac:dyDescent="0.2">
      <c r="B31" s="15"/>
      <c r="C31" s="77" t="s">
        <v>18</v>
      </c>
      <c r="D31" s="78"/>
      <c r="E31" s="78"/>
      <c r="F31" s="79"/>
      <c r="G31" s="8" t="str">
        <f>IF(SUMPRODUCT(--ISNUMBER(SEARCH('Dropdown Selections'!C$2,C31)))&gt;0,'Dropdown Selections'!A$2,IF(SUMPRODUCT(--ISNUMBER(SEARCH('Dropdown Selections'!C$3,C31)))&gt;0,'Dropdown Selections'!A$3,IF(SUMPRODUCT(--ISNUMBER(SEARCH('Dropdown Selections'!D$4:D$9,C31)))&gt;0,'Dropdown Selections'!A$4,IF(SUMPRODUCT(--ISNUMBER(SEARCH('Dropdown Selections'!D$11:D$13,C31)))&gt;0,'Dropdown Selections'!A$5,IF(SUMPRODUCT(--ISNUMBER(SEARCH('Dropdown Selections'!C$15,C31)))&gt;0,'Dropdown Selections'!A$6,IF(SUMPRODUCT(--ISNUMBER(SEARCH('Dropdown Selections'!D$16:D$19,C31)))&gt;0,'Dropdown Selections'!A$7,IF(SUMPRODUCT(--ISNUMBER(SEARCH('Dropdown Selections'!C$21,C31)))&gt;0,'Dropdown Selections'!A$8,IF(SUMPRODUCT(--ISNUMBER(SEARCH('Dropdown Selections'!D$22:D$25,C31)))&gt;0,'Dropdown Selections'!A$9,IF(C31="331900 - Federal Grant - Other","OTHER",IF(C31="Total","TOTAL OF ALL CATEGORIES",""))))))))))</f>
        <v>HEALTH &amp; HUMAN SERVICES</v>
      </c>
      <c r="H31" s="14"/>
      <c r="I31" s="42">
        <v>329253</v>
      </c>
      <c r="J31" s="14"/>
      <c r="K31" s="14"/>
      <c r="L31" s="14"/>
      <c r="M31" s="14"/>
      <c r="N31" s="14"/>
      <c r="O31" s="14"/>
      <c r="P31" s="14"/>
      <c r="Q31" s="80"/>
      <c r="R31" s="79"/>
      <c r="S31" s="81">
        <v>329253</v>
      </c>
      <c r="T31" s="79"/>
    </row>
    <row r="32" spans="2:20" x14ac:dyDescent="0.2">
      <c r="B32" s="15"/>
      <c r="C32" s="77" t="s">
        <v>19</v>
      </c>
      <c r="D32" s="78"/>
      <c r="E32" s="78"/>
      <c r="F32" s="79"/>
      <c r="G32" s="8" t="str">
        <f>IF(SUMPRODUCT(--ISNUMBER(SEARCH('Dropdown Selections'!C$2,C32)))&gt;0,'Dropdown Selections'!A$2,IF(SUMPRODUCT(--ISNUMBER(SEARCH('Dropdown Selections'!C$3,C32)))&gt;0,'Dropdown Selections'!A$3,IF(SUMPRODUCT(--ISNUMBER(SEARCH('Dropdown Selections'!D$4:D$9,C32)))&gt;0,'Dropdown Selections'!A$4,IF(SUMPRODUCT(--ISNUMBER(SEARCH('Dropdown Selections'!D$11:D$13,C32)))&gt;0,'Dropdown Selections'!A$5,IF(SUMPRODUCT(--ISNUMBER(SEARCH('Dropdown Selections'!C$15,C32)))&gt;0,'Dropdown Selections'!A$6,IF(SUMPRODUCT(--ISNUMBER(SEARCH('Dropdown Selections'!D$16:D$19,C32)))&gt;0,'Dropdown Selections'!A$7,IF(SUMPRODUCT(--ISNUMBER(SEARCH('Dropdown Selections'!C$21,C32)))&gt;0,'Dropdown Selections'!A$8,IF(SUMPRODUCT(--ISNUMBER(SEARCH('Dropdown Selections'!D$22:D$25,C32)))&gt;0,'Dropdown Selections'!A$9,IF(C32="331900 - Federal Grant - Other","OTHER",IF(C32="Total","TOTAL OF ALL CATEGORIES",""))))))))))</f>
        <v>COURTS</v>
      </c>
      <c r="H32" s="14"/>
      <c r="I32" s="14"/>
      <c r="J32" s="14"/>
      <c r="K32" s="14"/>
      <c r="L32" s="14"/>
      <c r="M32" s="14"/>
      <c r="N32" s="14"/>
      <c r="O32" s="14"/>
      <c r="P32" s="14"/>
      <c r="Q32" s="80"/>
      <c r="R32" s="79"/>
      <c r="S32" s="91">
        <v>0</v>
      </c>
      <c r="T32" s="79"/>
    </row>
    <row r="33" spans="2:20" x14ac:dyDescent="0.2">
      <c r="B33" s="15"/>
      <c r="C33" s="77" t="s">
        <v>29</v>
      </c>
      <c r="D33" s="78"/>
      <c r="E33" s="78"/>
      <c r="F33" s="79"/>
      <c r="G33" s="8" t="str">
        <f>IF(SUMPRODUCT(--ISNUMBER(SEARCH('Dropdown Selections'!C$2,C33)))&gt;0,'Dropdown Selections'!A$2,IF(SUMPRODUCT(--ISNUMBER(SEARCH('Dropdown Selections'!C$3,C33)))&gt;0,'Dropdown Selections'!A$3,IF(SUMPRODUCT(--ISNUMBER(SEARCH('Dropdown Selections'!D$4:D$9,C33)))&gt;0,'Dropdown Selections'!A$4,IF(SUMPRODUCT(--ISNUMBER(SEARCH('Dropdown Selections'!D$11:D$13,C33)))&gt;0,'Dropdown Selections'!A$5,IF(SUMPRODUCT(--ISNUMBER(SEARCH('Dropdown Selections'!C$15,C33)))&gt;0,'Dropdown Selections'!A$6,IF(SUMPRODUCT(--ISNUMBER(SEARCH('Dropdown Selections'!D$16:D$19,C33)))&gt;0,'Dropdown Selections'!A$7,IF(SUMPRODUCT(--ISNUMBER(SEARCH('Dropdown Selections'!C$21,C33)))&gt;0,'Dropdown Selections'!A$8,IF(SUMPRODUCT(--ISNUMBER(SEARCH('Dropdown Selections'!D$22:D$25,C33)))&gt;0,'Dropdown Selections'!A$9,IF(C33="331900 - Federal Grant - Other","OTHER",IF(C33="Total","TOTAL OF ALL CATEGORIES",""))))))))))</f>
        <v>OTHER</v>
      </c>
      <c r="H33" s="14"/>
      <c r="I33" s="14"/>
      <c r="J33" s="14"/>
      <c r="K33" s="14"/>
      <c r="L33" s="14"/>
      <c r="M33" s="14"/>
      <c r="N33" s="14"/>
      <c r="O33" s="14"/>
      <c r="P33" s="14"/>
      <c r="Q33" s="80"/>
      <c r="R33" s="79"/>
      <c r="S33" s="91">
        <v>0</v>
      </c>
      <c r="T33" s="79"/>
    </row>
    <row r="34" spans="2:20" x14ac:dyDescent="0.2">
      <c r="B34" s="13"/>
      <c r="C34" s="70" t="s">
        <v>12</v>
      </c>
      <c r="D34" s="71"/>
      <c r="E34" s="84" t="s">
        <v>12</v>
      </c>
      <c r="F34" s="79"/>
      <c r="G34" s="8" t="str">
        <f>IF(SUMPRODUCT(--ISNUMBER(SEARCH('Dropdown Selections'!C$2,C34)))&gt;0,'Dropdown Selections'!A$2,IF(SUMPRODUCT(--ISNUMBER(SEARCH('Dropdown Selections'!C$3,C34)))&gt;0,'Dropdown Selections'!A$3,IF(SUMPRODUCT(--ISNUMBER(SEARCH('Dropdown Selections'!D$4:D$9,C34)))&gt;0,'Dropdown Selections'!A$4,IF(SUMPRODUCT(--ISNUMBER(SEARCH('Dropdown Selections'!D$11:D$13,C34)))&gt;0,'Dropdown Selections'!A$5,IF(SUMPRODUCT(--ISNUMBER(SEARCH('Dropdown Selections'!C$15,C34)))&gt;0,'Dropdown Selections'!A$6,IF(SUMPRODUCT(--ISNUMBER(SEARCH('Dropdown Selections'!D$16:D$19,C34)))&gt;0,'Dropdown Selections'!A$7,IF(SUMPRODUCT(--ISNUMBER(SEARCH('Dropdown Selections'!C$21,C34)))&gt;0,'Dropdown Selections'!A$8,IF(SUMPRODUCT(--ISNUMBER(SEARCH('Dropdown Selections'!D$22:D$25,C34)))&gt;0,'Dropdown Selections'!A$9,IF(C34="331900 - Federal Grant - Other","OTHER",IF(C34="Total","TOTAL OF ALL CATEGORIES",""))))))))))</f>
        <v>TOTAL OF ALL CATEGORIES</v>
      </c>
      <c r="H34" s="43">
        <v>122562</v>
      </c>
      <c r="I34" s="43">
        <v>555982</v>
      </c>
      <c r="J34" s="12"/>
      <c r="K34" s="12"/>
      <c r="L34" s="12"/>
      <c r="M34" s="43">
        <v>296096</v>
      </c>
      <c r="N34" s="12"/>
      <c r="O34" s="12"/>
      <c r="P34" s="12"/>
      <c r="Q34" s="85"/>
      <c r="R34" s="79"/>
      <c r="S34" s="86">
        <v>974640</v>
      </c>
      <c r="T34" s="79"/>
    </row>
    <row r="35" spans="2:20" x14ac:dyDescent="0.2">
      <c r="B35" s="89" t="s">
        <v>37</v>
      </c>
      <c r="C35" s="78"/>
      <c r="D35" s="78"/>
      <c r="E35" s="78"/>
      <c r="F35" s="78"/>
      <c r="G35" s="78"/>
      <c r="H35" s="78"/>
      <c r="I35" s="78"/>
      <c r="J35" s="79"/>
      <c r="K35" s="17"/>
      <c r="L35" s="17"/>
      <c r="M35" s="17"/>
      <c r="N35" s="17"/>
      <c r="O35" s="17"/>
      <c r="P35" s="17"/>
      <c r="Q35" s="90"/>
      <c r="R35" s="79"/>
      <c r="S35" s="90"/>
      <c r="T35" s="79"/>
    </row>
    <row r="36" spans="2:20" ht="18" x14ac:dyDescent="0.2">
      <c r="B36" s="87" t="s">
        <v>2</v>
      </c>
      <c r="C36" s="83"/>
      <c r="D36" s="83"/>
      <c r="E36" s="83"/>
      <c r="F36" s="83"/>
      <c r="H36" s="16" t="s">
        <v>3</v>
      </c>
      <c r="I36" s="9" t="s">
        <v>194</v>
      </c>
      <c r="J36" s="16" t="s">
        <v>4</v>
      </c>
      <c r="K36" s="16" t="s">
        <v>5</v>
      </c>
      <c r="L36" s="16" t="s">
        <v>6</v>
      </c>
      <c r="M36" s="16" t="s">
        <v>7</v>
      </c>
      <c r="N36" s="16" t="s">
        <v>8</v>
      </c>
      <c r="O36" s="16" t="s">
        <v>9</v>
      </c>
      <c r="P36" s="16" t="s">
        <v>10</v>
      </c>
      <c r="Q36" s="88" t="s">
        <v>11</v>
      </c>
      <c r="R36" s="79"/>
      <c r="S36" s="88" t="s">
        <v>198</v>
      </c>
      <c r="T36" s="79"/>
    </row>
    <row r="37" spans="2:20" x14ac:dyDescent="0.2">
      <c r="B37" s="15"/>
      <c r="C37" s="77" t="s">
        <v>13</v>
      </c>
      <c r="D37" s="78"/>
      <c r="E37" s="78"/>
      <c r="F37" s="79"/>
      <c r="G37" s="8" t="str">
        <f>IF(SUMPRODUCT(--ISNUMBER(SEARCH('Dropdown Selections'!C$2,C37)))&gt;0,'Dropdown Selections'!A$2,IF(SUMPRODUCT(--ISNUMBER(SEARCH('Dropdown Selections'!C$3,C37)))&gt;0,'Dropdown Selections'!A$3,IF(SUMPRODUCT(--ISNUMBER(SEARCH('Dropdown Selections'!D$4:D$9,C37)))&gt;0,'Dropdown Selections'!A$4,IF(SUMPRODUCT(--ISNUMBER(SEARCH('Dropdown Selections'!D$11:D$13,C37)))&gt;0,'Dropdown Selections'!A$5,IF(SUMPRODUCT(--ISNUMBER(SEARCH('Dropdown Selections'!C$15,C37)))&gt;0,'Dropdown Selections'!A$6,IF(SUMPRODUCT(--ISNUMBER(SEARCH('Dropdown Selections'!D$16:D$19,C37)))&gt;0,'Dropdown Selections'!A$7,IF(SUMPRODUCT(--ISNUMBER(SEARCH('Dropdown Selections'!C$21,C37)))&gt;0,'Dropdown Selections'!A$8,IF(SUMPRODUCT(--ISNUMBER(SEARCH('Dropdown Selections'!D$22:D$25,C37)))&gt;0,'Dropdown Selections'!A$9,IF(C37="331900 - Federal Grant - Other","OTHER",IF(C37="Total","TOTAL OF ALL CATEGORIES",""))))))))))</f>
        <v>GENERAL GOVERNMENT</v>
      </c>
      <c r="H37" s="42">
        <v>1666</v>
      </c>
      <c r="I37" s="14"/>
      <c r="J37" s="14"/>
      <c r="K37" s="14"/>
      <c r="L37" s="14"/>
      <c r="M37" s="14"/>
      <c r="N37" s="14"/>
      <c r="O37" s="14"/>
      <c r="P37" s="14"/>
      <c r="Q37" s="80"/>
      <c r="R37" s="79"/>
      <c r="S37" s="81">
        <v>1666</v>
      </c>
      <c r="T37" s="79"/>
    </row>
    <row r="38" spans="2:20" x14ac:dyDescent="0.2">
      <c r="B38" s="15"/>
      <c r="C38" s="77" t="s">
        <v>14</v>
      </c>
      <c r="D38" s="78"/>
      <c r="E38" s="78"/>
      <c r="F38" s="79"/>
      <c r="G38" s="8" t="str">
        <f>IF(SUMPRODUCT(--ISNUMBER(SEARCH('Dropdown Selections'!C$2,C38)))&gt;0,'Dropdown Selections'!A$2,IF(SUMPRODUCT(--ISNUMBER(SEARCH('Dropdown Selections'!C$3,C38)))&gt;0,'Dropdown Selections'!A$3,IF(SUMPRODUCT(--ISNUMBER(SEARCH('Dropdown Selections'!D$4:D$9,C38)))&gt;0,'Dropdown Selections'!A$4,IF(SUMPRODUCT(--ISNUMBER(SEARCH('Dropdown Selections'!D$11:D$13,C38)))&gt;0,'Dropdown Selections'!A$5,IF(SUMPRODUCT(--ISNUMBER(SEARCH('Dropdown Selections'!C$15,C38)))&gt;0,'Dropdown Selections'!A$6,IF(SUMPRODUCT(--ISNUMBER(SEARCH('Dropdown Selections'!D$16:D$19,C38)))&gt;0,'Dropdown Selections'!A$7,IF(SUMPRODUCT(--ISNUMBER(SEARCH('Dropdown Selections'!C$21,C38)))&gt;0,'Dropdown Selections'!A$8,IF(SUMPRODUCT(--ISNUMBER(SEARCH('Dropdown Selections'!D$22:D$25,C38)))&gt;0,'Dropdown Selections'!A$9,IF(C38="331900 - Federal Grant - Other","OTHER",IF(C38="Total","TOTAL OF ALL CATEGORIES",""))))))))))</f>
        <v>PUBLIC SAFETY</v>
      </c>
      <c r="H38" s="42">
        <v>35191</v>
      </c>
      <c r="I38" s="42">
        <v>145707</v>
      </c>
      <c r="J38" s="14"/>
      <c r="K38" s="14"/>
      <c r="L38" s="14"/>
      <c r="M38" s="14"/>
      <c r="N38" s="14"/>
      <c r="O38" s="14"/>
      <c r="P38" s="14"/>
      <c r="Q38" s="80"/>
      <c r="R38" s="79"/>
      <c r="S38" s="81">
        <v>180898</v>
      </c>
      <c r="T38" s="79"/>
    </row>
    <row r="39" spans="2:20" x14ac:dyDescent="0.2">
      <c r="B39" s="15"/>
      <c r="C39" s="77" t="s">
        <v>36</v>
      </c>
      <c r="D39" s="78"/>
      <c r="E39" s="78"/>
      <c r="F39" s="79"/>
      <c r="G39" s="8" t="str">
        <f>IF(SUMPRODUCT(--ISNUMBER(SEARCH('Dropdown Selections'!C$2,C39)))&gt;0,'Dropdown Selections'!A$2,IF(SUMPRODUCT(--ISNUMBER(SEARCH('Dropdown Selections'!C$3,C39)))&gt;0,'Dropdown Selections'!A$3,IF(SUMPRODUCT(--ISNUMBER(SEARCH('Dropdown Selections'!D$4:D$9,C39)))&gt;0,'Dropdown Selections'!A$4,IF(SUMPRODUCT(--ISNUMBER(SEARCH('Dropdown Selections'!D$11:D$13,C39)))&gt;0,'Dropdown Selections'!A$5,IF(SUMPRODUCT(--ISNUMBER(SEARCH('Dropdown Selections'!C$15,C39)))&gt;0,'Dropdown Selections'!A$6,IF(SUMPRODUCT(--ISNUMBER(SEARCH('Dropdown Selections'!D$16:D$19,C39)))&gt;0,'Dropdown Selections'!A$7,IF(SUMPRODUCT(--ISNUMBER(SEARCH('Dropdown Selections'!C$21,C39)))&gt;0,'Dropdown Selections'!A$8,IF(SUMPRODUCT(--ISNUMBER(SEARCH('Dropdown Selections'!D$22:D$25,C39)))&gt;0,'Dropdown Selections'!A$9,IF(C39="331900 - Federal Grant - Other","OTHER",IF(C39="Total","TOTAL OF ALL CATEGORIES",""))))))))))</f>
        <v>PHYSICAL ENVIRONMENT</v>
      </c>
      <c r="H39" s="14"/>
      <c r="I39" s="41">
        <v>59</v>
      </c>
      <c r="J39" s="14"/>
      <c r="K39" s="14"/>
      <c r="L39" s="14"/>
      <c r="M39" s="14"/>
      <c r="N39" s="14"/>
      <c r="O39" s="14"/>
      <c r="P39" s="14"/>
      <c r="Q39" s="80"/>
      <c r="R39" s="79"/>
      <c r="S39" s="91">
        <v>59</v>
      </c>
      <c r="T39" s="79"/>
    </row>
    <row r="40" spans="2:20" x14ac:dyDescent="0.2">
      <c r="B40" s="15"/>
      <c r="C40" s="77" t="s">
        <v>27</v>
      </c>
      <c r="D40" s="78"/>
      <c r="E40" s="78"/>
      <c r="F40" s="79"/>
      <c r="G40" s="8" t="str">
        <f>IF(SUMPRODUCT(--ISNUMBER(SEARCH('Dropdown Selections'!C$2,C40)))&gt;0,'Dropdown Selections'!A$2,IF(SUMPRODUCT(--ISNUMBER(SEARCH('Dropdown Selections'!C$3,C40)))&gt;0,'Dropdown Selections'!A$3,IF(SUMPRODUCT(--ISNUMBER(SEARCH('Dropdown Selections'!D$4:D$9,C40)))&gt;0,'Dropdown Selections'!A$4,IF(SUMPRODUCT(--ISNUMBER(SEARCH('Dropdown Selections'!D$11:D$13,C40)))&gt;0,'Dropdown Selections'!A$5,IF(SUMPRODUCT(--ISNUMBER(SEARCH('Dropdown Selections'!C$15,C40)))&gt;0,'Dropdown Selections'!A$6,IF(SUMPRODUCT(--ISNUMBER(SEARCH('Dropdown Selections'!D$16:D$19,C40)))&gt;0,'Dropdown Selections'!A$7,IF(SUMPRODUCT(--ISNUMBER(SEARCH('Dropdown Selections'!C$21,C40)))&gt;0,'Dropdown Selections'!A$8,IF(SUMPRODUCT(--ISNUMBER(SEARCH('Dropdown Selections'!D$22:D$25,C40)))&gt;0,'Dropdown Selections'!A$9,IF(C40="331900 - Federal Grant - Other","OTHER",IF(C40="Total","TOTAL OF ALL CATEGORIES",""))))))))))</f>
        <v>TRANSPORTATION</v>
      </c>
      <c r="H40" s="14"/>
      <c r="I40" s="42">
        <v>258803</v>
      </c>
      <c r="J40" s="14"/>
      <c r="K40" s="14"/>
      <c r="L40" s="14"/>
      <c r="M40" s="14"/>
      <c r="N40" s="14"/>
      <c r="O40" s="14"/>
      <c r="P40" s="14"/>
      <c r="Q40" s="80"/>
      <c r="R40" s="79"/>
      <c r="S40" s="81">
        <v>258803</v>
      </c>
      <c r="T40" s="79"/>
    </row>
    <row r="41" spans="2:20" x14ac:dyDescent="0.2">
      <c r="B41" s="15"/>
      <c r="C41" s="77" t="s">
        <v>17</v>
      </c>
      <c r="D41" s="78"/>
      <c r="E41" s="78"/>
      <c r="F41" s="79"/>
      <c r="G41" s="8" t="str">
        <f>IF(SUMPRODUCT(--ISNUMBER(SEARCH('Dropdown Selections'!C$2,C41)))&gt;0,'Dropdown Selections'!A$2,IF(SUMPRODUCT(--ISNUMBER(SEARCH('Dropdown Selections'!C$3,C41)))&gt;0,'Dropdown Selections'!A$3,IF(SUMPRODUCT(--ISNUMBER(SEARCH('Dropdown Selections'!D$4:D$9,C41)))&gt;0,'Dropdown Selections'!A$4,IF(SUMPRODUCT(--ISNUMBER(SEARCH('Dropdown Selections'!D$11:D$13,C41)))&gt;0,'Dropdown Selections'!A$5,IF(SUMPRODUCT(--ISNUMBER(SEARCH('Dropdown Selections'!C$15,C41)))&gt;0,'Dropdown Selections'!A$6,IF(SUMPRODUCT(--ISNUMBER(SEARCH('Dropdown Selections'!D$16:D$19,C41)))&gt;0,'Dropdown Selections'!A$7,IF(SUMPRODUCT(--ISNUMBER(SEARCH('Dropdown Selections'!C$21,C41)))&gt;0,'Dropdown Selections'!A$8,IF(SUMPRODUCT(--ISNUMBER(SEARCH('Dropdown Selections'!D$22:D$25,C41)))&gt;0,'Dropdown Selections'!A$9,IF(C41="331900 - Federal Grant - Other","OTHER",IF(C41="Total","TOTAL OF ALL CATEGORIES",""))))))))))</f>
        <v>ECONOMIC ENVIRONMENT</v>
      </c>
      <c r="H41" s="14"/>
      <c r="I41" s="41">
        <v>835</v>
      </c>
      <c r="J41" s="14"/>
      <c r="K41" s="14"/>
      <c r="L41" s="14"/>
      <c r="M41" s="14"/>
      <c r="N41" s="14"/>
      <c r="O41" s="14"/>
      <c r="P41" s="14"/>
      <c r="Q41" s="80"/>
      <c r="R41" s="79"/>
      <c r="S41" s="91">
        <v>835</v>
      </c>
      <c r="T41" s="79"/>
    </row>
    <row r="42" spans="2:20" x14ac:dyDescent="0.2">
      <c r="B42" s="15"/>
      <c r="C42" s="77" t="s">
        <v>24</v>
      </c>
      <c r="D42" s="78"/>
      <c r="E42" s="78"/>
      <c r="F42" s="79"/>
      <c r="G42" s="8" t="str">
        <f>IF(SUMPRODUCT(--ISNUMBER(SEARCH('Dropdown Selections'!C$2,C42)))&gt;0,'Dropdown Selections'!A$2,IF(SUMPRODUCT(--ISNUMBER(SEARCH('Dropdown Selections'!C$3,C42)))&gt;0,'Dropdown Selections'!A$3,IF(SUMPRODUCT(--ISNUMBER(SEARCH('Dropdown Selections'!D$4:D$9,C42)))&gt;0,'Dropdown Selections'!A$4,IF(SUMPRODUCT(--ISNUMBER(SEARCH('Dropdown Selections'!D$11:D$13,C42)))&gt;0,'Dropdown Selections'!A$5,IF(SUMPRODUCT(--ISNUMBER(SEARCH('Dropdown Selections'!C$15,C42)))&gt;0,'Dropdown Selections'!A$6,IF(SUMPRODUCT(--ISNUMBER(SEARCH('Dropdown Selections'!D$16:D$19,C42)))&gt;0,'Dropdown Selections'!A$7,IF(SUMPRODUCT(--ISNUMBER(SEARCH('Dropdown Selections'!C$21,C42)))&gt;0,'Dropdown Selections'!A$8,IF(SUMPRODUCT(--ISNUMBER(SEARCH('Dropdown Selections'!D$22:D$25,C42)))&gt;0,'Dropdown Selections'!A$9,IF(C42="331900 - Federal Grant - Other","OTHER",IF(C42="Total","TOTAL OF ALL CATEGORIES",""))))))))))</f>
        <v>HEALTH &amp; HUMAN SERVICES</v>
      </c>
      <c r="H42" s="42">
        <v>82853</v>
      </c>
      <c r="I42" s="14"/>
      <c r="J42" s="14"/>
      <c r="K42" s="14"/>
      <c r="L42" s="14"/>
      <c r="M42" s="14"/>
      <c r="N42" s="14"/>
      <c r="O42" s="14"/>
      <c r="P42" s="14"/>
      <c r="Q42" s="80"/>
      <c r="R42" s="79"/>
      <c r="S42" s="81">
        <v>82853</v>
      </c>
      <c r="T42" s="79"/>
    </row>
    <row r="43" spans="2:20" x14ac:dyDescent="0.2">
      <c r="B43" s="13"/>
      <c r="C43" s="70" t="s">
        <v>12</v>
      </c>
      <c r="D43" s="71"/>
      <c r="E43" s="84" t="s">
        <v>12</v>
      </c>
      <c r="F43" s="79"/>
      <c r="G43" s="8" t="str">
        <f>IF(SUMPRODUCT(--ISNUMBER(SEARCH('Dropdown Selections'!C$2,C43)))&gt;0,'Dropdown Selections'!A$2,IF(SUMPRODUCT(--ISNUMBER(SEARCH('Dropdown Selections'!C$3,C43)))&gt;0,'Dropdown Selections'!A$3,IF(SUMPRODUCT(--ISNUMBER(SEARCH('Dropdown Selections'!D$4:D$9,C43)))&gt;0,'Dropdown Selections'!A$4,IF(SUMPRODUCT(--ISNUMBER(SEARCH('Dropdown Selections'!D$11:D$13,C43)))&gt;0,'Dropdown Selections'!A$5,IF(SUMPRODUCT(--ISNUMBER(SEARCH('Dropdown Selections'!C$15,C43)))&gt;0,'Dropdown Selections'!A$6,IF(SUMPRODUCT(--ISNUMBER(SEARCH('Dropdown Selections'!D$16:D$19,C43)))&gt;0,'Dropdown Selections'!A$7,IF(SUMPRODUCT(--ISNUMBER(SEARCH('Dropdown Selections'!C$21,C43)))&gt;0,'Dropdown Selections'!A$8,IF(SUMPRODUCT(--ISNUMBER(SEARCH('Dropdown Selections'!D$22:D$25,C43)))&gt;0,'Dropdown Selections'!A$9,IF(C43="331900 - Federal Grant - Other","OTHER",IF(C43="Total","TOTAL OF ALL CATEGORIES",""))))))))))</f>
        <v>TOTAL OF ALL CATEGORIES</v>
      </c>
      <c r="H43" s="43">
        <v>119710</v>
      </c>
      <c r="I43" s="43">
        <v>405404</v>
      </c>
      <c r="J43" s="12"/>
      <c r="K43" s="12"/>
      <c r="L43" s="12"/>
      <c r="M43" s="12"/>
      <c r="N43" s="12"/>
      <c r="O43" s="12"/>
      <c r="P43" s="12"/>
      <c r="Q43" s="85"/>
      <c r="R43" s="79"/>
      <c r="S43" s="86">
        <v>525114</v>
      </c>
      <c r="T43" s="79"/>
    </row>
    <row r="44" spans="2:20" ht="18" customHeight="1" x14ac:dyDescent="0.2">
      <c r="F44" s="82"/>
      <c r="G44" s="82"/>
      <c r="H44" s="83"/>
      <c r="I44" s="83"/>
      <c r="J44" s="83"/>
      <c r="K44" s="83"/>
      <c r="L44" s="83"/>
      <c r="M44" s="83"/>
      <c r="N44" s="83"/>
      <c r="O44" s="83"/>
      <c r="P44" s="83"/>
      <c r="Q44" s="83"/>
    </row>
  </sheetData>
  <mergeCells count="127">
    <mergeCell ref="D2:S2"/>
    <mergeCell ref="B4:D4"/>
    <mergeCell ref="E4:F4"/>
    <mergeCell ref="Q4:R4"/>
    <mergeCell ref="S4:T4"/>
    <mergeCell ref="B5:J5"/>
    <mergeCell ref="Q5:R5"/>
    <mergeCell ref="S5:T5"/>
    <mergeCell ref="B6:F6"/>
    <mergeCell ref="Q6:R6"/>
    <mergeCell ref="S6:T6"/>
    <mergeCell ref="C7:F7"/>
    <mergeCell ref="Q7:R7"/>
    <mergeCell ref="S7:T7"/>
    <mergeCell ref="C8:F8"/>
    <mergeCell ref="Q8:R8"/>
    <mergeCell ref="S8:T8"/>
    <mergeCell ref="C9:F9"/>
    <mergeCell ref="Q9:R9"/>
    <mergeCell ref="S9:T9"/>
    <mergeCell ref="C10:F10"/>
    <mergeCell ref="Q10:R10"/>
    <mergeCell ref="S10:T10"/>
    <mergeCell ref="C11:F11"/>
    <mergeCell ref="Q11:R11"/>
    <mergeCell ref="S11:T11"/>
    <mergeCell ref="C12:F12"/>
    <mergeCell ref="Q12:R12"/>
    <mergeCell ref="S12:T12"/>
    <mergeCell ref="C13:F13"/>
    <mergeCell ref="Q13:R13"/>
    <mergeCell ref="S13:T13"/>
    <mergeCell ref="C14:F14"/>
    <mergeCell ref="Q14:R14"/>
    <mergeCell ref="S14:T14"/>
    <mergeCell ref="C15:D15"/>
    <mergeCell ref="E15:F15"/>
    <mergeCell ref="Q15:R15"/>
    <mergeCell ref="S15:T15"/>
    <mergeCell ref="B16:J16"/>
    <mergeCell ref="Q16:R16"/>
    <mergeCell ref="S16:T16"/>
    <mergeCell ref="B17:F17"/>
    <mergeCell ref="Q17:R17"/>
    <mergeCell ref="S17:T17"/>
    <mergeCell ref="C18:F18"/>
    <mergeCell ref="Q18:R18"/>
    <mergeCell ref="S18:T18"/>
    <mergeCell ref="C19:F19"/>
    <mergeCell ref="Q19:R19"/>
    <mergeCell ref="S19:T19"/>
    <mergeCell ref="C20:F20"/>
    <mergeCell ref="Q20:R20"/>
    <mergeCell ref="S20:T20"/>
    <mergeCell ref="C21:D21"/>
    <mergeCell ref="E21:F21"/>
    <mergeCell ref="Q21:R21"/>
    <mergeCell ref="S21:T21"/>
    <mergeCell ref="B22:J22"/>
    <mergeCell ref="Q22:R22"/>
    <mergeCell ref="S22:T22"/>
    <mergeCell ref="B23:F23"/>
    <mergeCell ref="Q23:R23"/>
    <mergeCell ref="S23:T23"/>
    <mergeCell ref="C24:F24"/>
    <mergeCell ref="Q24:R24"/>
    <mergeCell ref="S24:T24"/>
    <mergeCell ref="C25:F25"/>
    <mergeCell ref="Q25:R25"/>
    <mergeCell ref="S25:T25"/>
    <mergeCell ref="C26:F26"/>
    <mergeCell ref="Q26:R26"/>
    <mergeCell ref="S26:T26"/>
    <mergeCell ref="C27:F27"/>
    <mergeCell ref="Q27:R27"/>
    <mergeCell ref="S27:T27"/>
    <mergeCell ref="C28:F28"/>
    <mergeCell ref="Q28:R28"/>
    <mergeCell ref="S28:T28"/>
    <mergeCell ref="C29:F29"/>
    <mergeCell ref="Q29:R29"/>
    <mergeCell ref="S29:T29"/>
    <mergeCell ref="C30:F30"/>
    <mergeCell ref="Q30:R30"/>
    <mergeCell ref="S30:T30"/>
    <mergeCell ref="C31:F31"/>
    <mergeCell ref="Q31:R31"/>
    <mergeCell ref="S31:T31"/>
    <mergeCell ref="C32:F32"/>
    <mergeCell ref="Q32:R32"/>
    <mergeCell ref="S32:T32"/>
    <mergeCell ref="C33:F33"/>
    <mergeCell ref="Q33:R33"/>
    <mergeCell ref="S33:T33"/>
    <mergeCell ref="C34:D34"/>
    <mergeCell ref="E34:F34"/>
    <mergeCell ref="Q34:R34"/>
    <mergeCell ref="S34:T34"/>
    <mergeCell ref="B35:J35"/>
    <mergeCell ref="Q35:R35"/>
    <mergeCell ref="S35:T35"/>
    <mergeCell ref="B36:F36"/>
    <mergeCell ref="Q36:R36"/>
    <mergeCell ref="S36:T36"/>
    <mergeCell ref="C37:F37"/>
    <mergeCell ref="Q37:R37"/>
    <mergeCell ref="S37:T37"/>
    <mergeCell ref="C38:F38"/>
    <mergeCell ref="Q38:R38"/>
    <mergeCell ref="S38:T38"/>
    <mergeCell ref="C39:F39"/>
    <mergeCell ref="Q39:R39"/>
    <mergeCell ref="S39:T39"/>
    <mergeCell ref="C40:F40"/>
    <mergeCell ref="Q40:R40"/>
    <mergeCell ref="S40:T40"/>
    <mergeCell ref="C41:F41"/>
    <mergeCell ref="Q41:R41"/>
    <mergeCell ref="S41:T41"/>
    <mergeCell ref="F44:Q44"/>
    <mergeCell ref="C42:F42"/>
    <mergeCell ref="Q42:R42"/>
    <mergeCell ref="S42:T42"/>
    <mergeCell ref="C43:D43"/>
    <mergeCell ref="E43:F43"/>
    <mergeCell ref="Q43:R43"/>
    <mergeCell ref="S43:T43"/>
  </mergeCells>
  <pageMargins left="1E-3" right="1E-3" top="0.25" bottom="0.67582992125984265" header="0.25" footer="0.25"/>
  <pageSetup scale="79" fitToHeight="0" orientation="landscape" r:id="rId1"/>
  <headerFooter alignWithMargins="0">
    <oddFooter xml:space="preserve">&amp;L&amp;"Arial"&amp;7 Monday, February 12, 2018 &amp;C&amp;R&amp;"Arial"&amp;7Page &amp;P of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"/>
  <sheetViews>
    <sheetView showGridLines="0" workbookViewId="0">
      <selection activeCell="I17" sqref="I17"/>
    </sheetView>
  </sheetViews>
  <sheetFormatPr defaultRowHeight="12.75" x14ac:dyDescent="0.2"/>
  <cols>
    <col min="1" max="1" width="1" style="10" customWidth="1"/>
    <col min="2" max="2" width="3" style="10" customWidth="1"/>
    <col min="3" max="3" width="1" style="10" customWidth="1"/>
    <col min="4" max="4" width="10.5703125" style="10" customWidth="1"/>
    <col min="5" max="5" width="1.28515625" style="10" customWidth="1"/>
    <col min="6" max="6" width="24.28515625" style="10" customWidth="1"/>
    <col min="7" max="7" width="27.85546875" style="11" bestFit="1" customWidth="1"/>
    <col min="8" max="16" width="9.5703125" style="10" customWidth="1"/>
    <col min="17" max="17" width="3.7109375" style="10" customWidth="1"/>
    <col min="18" max="18" width="5.7109375" style="10" customWidth="1"/>
    <col min="19" max="19" width="7.42578125" style="10" customWidth="1"/>
    <col min="20" max="20" width="2" style="10" customWidth="1"/>
    <col min="21" max="16384" width="9.140625" style="10"/>
  </cols>
  <sheetData>
    <row r="1" spans="2:20" ht="5.45" customHeight="1" x14ac:dyDescent="0.2"/>
    <row r="2" spans="2:20" ht="18" customHeight="1" x14ac:dyDescent="0.2">
      <c r="D2" s="92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20" ht="3.6" customHeight="1" x14ac:dyDescent="0.2"/>
    <row r="4" spans="2:20" x14ac:dyDescent="0.2">
      <c r="B4" s="93">
        <v>2016</v>
      </c>
      <c r="C4" s="83"/>
      <c r="D4" s="83"/>
      <c r="E4" s="94"/>
      <c r="F4" s="83"/>
      <c r="H4" s="18"/>
      <c r="I4" s="18"/>
      <c r="J4" s="18"/>
      <c r="K4" s="18"/>
      <c r="L4" s="18"/>
      <c r="M4" s="18"/>
      <c r="N4" s="18"/>
      <c r="O4" s="18"/>
      <c r="P4" s="18"/>
      <c r="Q4" s="94"/>
      <c r="R4" s="83"/>
      <c r="S4" s="94"/>
      <c r="T4" s="83"/>
    </row>
    <row r="5" spans="2:20" x14ac:dyDescent="0.2">
      <c r="B5" s="89" t="s">
        <v>95</v>
      </c>
      <c r="C5" s="78"/>
      <c r="D5" s="78"/>
      <c r="E5" s="78"/>
      <c r="F5" s="78"/>
      <c r="G5" s="78"/>
      <c r="H5" s="78"/>
      <c r="I5" s="78"/>
      <c r="J5" s="79"/>
      <c r="K5" s="17"/>
      <c r="L5" s="17"/>
      <c r="M5" s="17"/>
      <c r="N5" s="17"/>
      <c r="O5" s="17"/>
      <c r="P5" s="17"/>
      <c r="Q5" s="90"/>
      <c r="R5" s="79"/>
      <c r="S5" s="90"/>
      <c r="T5" s="79"/>
    </row>
    <row r="6" spans="2:20" ht="18" x14ac:dyDescent="0.2">
      <c r="B6" s="87" t="s">
        <v>2</v>
      </c>
      <c r="C6" s="83"/>
      <c r="D6" s="83"/>
      <c r="E6" s="83"/>
      <c r="F6" s="83"/>
      <c r="H6" s="16" t="s">
        <v>3</v>
      </c>
      <c r="I6" s="9" t="s">
        <v>194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 t="s">
        <v>10</v>
      </c>
      <c r="Q6" s="88" t="s">
        <v>11</v>
      </c>
      <c r="R6" s="79"/>
      <c r="S6" s="88" t="s">
        <v>198</v>
      </c>
      <c r="T6" s="79"/>
    </row>
    <row r="7" spans="2:20" x14ac:dyDescent="0.2">
      <c r="B7" s="15"/>
      <c r="C7" s="77" t="s">
        <v>13</v>
      </c>
      <c r="D7" s="78"/>
      <c r="E7" s="78"/>
      <c r="F7" s="79"/>
      <c r="G7" s="8" t="str">
        <f>IF(SUMPRODUCT(--ISNUMBER(SEARCH('Dropdown Selections'!C$2,C7)))&gt;0,'Dropdown Selections'!A$2,IF(SUMPRODUCT(--ISNUMBER(SEARCH('Dropdown Selections'!C$3,C7)))&gt;0,'Dropdown Selections'!A$3,IF(SUMPRODUCT(--ISNUMBER(SEARCH('Dropdown Selections'!D$4:D$9,C7)))&gt;0,'Dropdown Selections'!A$4,IF(SUMPRODUCT(--ISNUMBER(SEARCH('Dropdown Selections'!D$11:D$13,C7)))&gt;0,'Dropdown Selections'!A$5,IF(SUMPRODUCT(--ISNUMBER(SEARCH('Dropdown Selections'!C$15,C7)))&gt;0,'Dropdown Selections'!A$6,IF(SUMPRODUCT(--ISNUMBER(SEARCH('Dropdown Selections'!D$16:D$19,C7)))&gt;0,'Dropdown Selections'!A$7,IF(SUMPRODUCT(--ISNUMBER(SEARCH('Dropdown Selections'!C$21,C7)))&gt;0,'Dropdown Selections'!A$8,IF(SUMPRODUCT(--ISNUMBER(SEARCH('Dropdown Selections'!D$22:D$25,C7)))&gt;0,'Dropdown Selections'!A$9,IF(C7="331900 - Federal Grant - Other","OTHER",IF(C7="Total","TOTAL OF ALL CATEGORIES",""))))))))))</f>
        <v>GENERAL GOVERNMENT</v>
      </c>
      <c r="H7" s="14"/>
      <c r="I7" s="42">
        <v>127123</v>
      </c>
      <c r="J7" s="14"/>
      <c r="K7" s="14"/>
      <c r="L7" s="14"/>
      <c r="M7" s="14"/>
      <c r="N7" s="14"/>
      <c r="O7" s="14"/>
      <c r="P7" s="14"/>
      <c r="Q7" s="80"/>
      <c r="R7" s="79"/>
      <c r="S7" s="81">
        <v>127123</v>
      </c>
      <c r="T7" s="79"/>
    </row>
    <row r="8" spans="2:20" x14ac:dyDescent="0.2">
      <c r="B8" s="15"/>
      <c r="C8" s="77" t="s">
        <v>14</v>
      </c>
      <c r="D8" s="78"/>
      <c r="E8" s="78"/>
      <c r="F8" s="79"/>
      <c r="G8" s="8" t="str">
        <f>IF(SUMPRODUCT(--ISNUMBER(SEARCH('Dropdown Selections'!C$2,C8)))&gt;0,'Dropdown Selections'!A$2,IF(SUMPRODUCT(--ISNUMBER(SEARCH('Dropdown Selections'!C$3,C8)))&gt;0,'Dropdown Selections'!A$3,IF(SUMPRODUCT(--ISNUMBER(SEARCH('Dropdown Selections'!D$4:D$9,C8)))&gt;0,'Dropdown Selections'!A$4,IF(SUMPRODUCT(--ISNUMBER(SEARCH('Dropdown Selections'!D$11:D$13,C8)))&gt;0,'Dropdown Selections'!A$5,IF(SUMPRODUCT(--ISNUMBER(SEARCH('Dropdown Selections'!C$15,C8)))&gt;0,'Dropdown Selections'!A$6,IF(SUMPRODUCT(--ISNUMBER(SEARCH('Dropdown Selections'!D$16:D$19,C8)))&gt;0,'Dropdown Selections'!A$7,IF(SUMPRODUCT(--ISNUMBER(SEARCH('Dropdown Selections'!C$21,C8)))&gt;0,'Dropdown Selections'!A$8,IF(SUMPRODUCT(--ISNUMBER(SEARCH('Dropdown Selections'!D$22:D$25,C8)))&gt;0,'Dropdown Selections'!A$9,IF(C8="331900 - Federal Grant - Other","OTHER",IF(C8="Total","TOTAL OF ALL CATEGORIES",""))))))))))</f>
        <v>PUBLIC SAFETY</v>
      </c>
      <c r="H8" s="14"/>
      <c r="I8" s="42">
        <v>1528797</v>
      </c>
      <c r="J8" s="14"/>
      <c r="K8" s="14"/>
      <c r="L8" s="14"/>
      <c r="M8" s="14"/>
      <c r="N8" s="14"/>
      <c r="O8" s="14"/>
      <c r="P8" s="14"/>
      <c r="Q8" s="80"/>
      <c r="R8" s="79"/>
      <c r="S8" s="81">
        <v>1528797</v>
      </c>
      <c r="T8" s="79"/>
    </row>
    <row r="9" spans="2:20" x14ac:dyDescent="0.2">
      <c r="B9" s="15"/>
      <c r="C9" s="77" t="s">
        <v>15</v>
      </c>
      <c r="D9" s="78"/>
      <c r="E9" s="78"/>
      <c r="F9" s="79"/>
      <c r="G9" s="8" t="str">
        <f>IF(SUMPRODUCT(--ISNUMBER(SEARCH('Dropdown Selections'!C$2,C9)))&gt;0,'Dropdown Selections'!A$2,IF(SUMPRODUCT(--ISNUMBER(SEARCH('Dropdown Selections'!C$3,C9)))&gt;0,'Dropdown Selections'!A$3,IF(SUMPRODUCT(--ISNUMBER(SEARCH('Dropdown Selections'!D$4:D$9,C9)))&gt;0,'Dropdown Selections'!A$4,IF(SUMPRODUCT(--ISNUMBER(SEARCH('Dropdown Selections'!D$11:D$13,C9)))&gt;0,'Dropdown Selections'!A$5,IF(SUMPRODUCT(--ISNUMBER(SEARCH('Dropdown Selections'!C$15,C9)))&gt;0,'Dropdown Selections'!A$6,IF(SUMPRODUCT(--ISNUMBER(SEARCH('Dropdown Selections'!D$16:D$19,C9)))&gt;0,'Dropdown Selections'!A$7,IF(SUMPRODUCT(--ISNUMBER(SEARCH('Dropdown Selections'!C$21,C9)))&gt;0,'Dropdown Selections'!A$8,IF(SUMPRODUCT(--ISNUMBER(SEARCH('Dropdown Selections'!D$22:D$25,C9)))&gt;0,'Dropdown Selections'!A$9,IF(C9="331900 - Federal Grant - Other","OTHER",IF(C9="Total","TOTAL OF ALL CATEGORIES",""))))))))))</f>
        <v>PHYSICAL ENVIRONMENT</v>
      </c>
      <c r="H9" s="14"/>
      <c r="I9" s="42">
        <v>632399</v>
      </c>
      <c r="J9" s="14"/>
      <c r="K9" s="14"/>
      <c r="L9" s="14"/>
      <c r="M9" s="14"/>
      <c r="N9" s="14"/>
      <c r="O9" s="14"/>
      <c r="P9" s="14"/>
      <c r="Q9" s="80"/>
      <c r="R9" s="79"/>
      <c r="S9" s="81">
        <v>632399</v>
      </c>
      <c r="T9" s="79"/>
    </row>
    <row r="10" spans="2:20" x14ac:dyDescent="0.2">
      <c r="B10" s="15"/>
      <c r="C10" s="77" t="s">
        <v>28</v>
      </c>
      <c r="D10" s="78"/>
      <c r="E10" s="78"/>
      <c r="F10" s="79"/>
      <c r="G10" s="8" t="str">
        <f>IF(SUMPRODUCT(--ISNUMBER(SEARCH('Dropdown Selections'!C$2,C10)))&gt;0,'Dropdown Selections'!A$2,IF(SUMPRODUCT(--ISNUMBER(SEARCH('Dropdown Selections'!C$3,C10)))&gt;0,'Dropdown Selections'!A$3,IF(SUMPRODUCT(--ISNUMBER(SEARCH('Dropdown Selections'!D$4:D$9,C10)))&gt;0,'Dropdown Selections'!A$4,IF(SUMPRODUCT(--ISNUMBER(SEARCH('Dropdown Selections'!D$11:D$13,C10)))&gt;0,'Dropdown Selections'!A$5,IF(SUMPRODUCT(--ISNUMBER(SEARCH('Dropdown Selections'!C$15,C10)))&gt;0,'Dropdown Selections'!A$6,IF(SUMPRODUCT(--ISNUMBER(SEARCH('Dropdown Selections'!D$16:D$19,C10)))&gt;0,'Dropdown Selections'!A$7,IF(SUMPRODUCT(--ISNUMBER(SEARCH('Dropdown Selections'!C$21,C10)))&gt;0,'Dropdown Selections'!A$8,IF(SUMPRODUCT(--ISNUMBER(SEARCH('Dropdown Selections'!D$22:D$25,C10)))&gt;0,'Dropdown Selections'!A$9,IF(C10="331900 - Federal Grant - Other","OTHER",IF(C10="Total","TOTAL OF ALL CATEGORIES",""))))))))))</f>
        <v>TRANSPORTATION</v>
      </c>
      <c r="H10" s="14"/>
      <c r="I10" s="14"/>
      <c r="J10" s="14"/>
      <c r="K10" s="14"/>
      <c r="L10" s="14"/>
      <c r="M10" s="14"/>
      <c r="N10" s="14"/>
      <c r="O10" s="14"/>
      <c r="P10" s="14"/>
      <c r="Q10" s="81">
        <v>6385055</v>
      </c>
      <c r="R10" s="79"/>
      <c r="S10" s="81">
        <v>6385055</v>
      </c>
      <c r="T10" s="79"/>
    </row>
    <row r="11" spans="2:20" x14ac:dyDescent="0.2">
      <c r="B11" s="15"/>
      <c r="C11" s="77" t="s">
        <v>16</v>
      </c>
      <c r="D11" s="78"/>
      <c r="E11" s="78"/>
      <c r="F11" s="79"/>
      <c r="G11" s="8" t="str">
        <f>IF(SUMPRODUCT(--ISNUMBER(SEARCH('Dropdown Selections'!C$2,C11)))&gt;0,'Dropdown Selections'!A$2,IF(SUMPRODUCT(--ISNUMBER(SEARCH('Dropdown Selections'!C$3,C11)))&gt;0,'Dropdown Selections'!A$3,IF(SUMPRODUCT(--ISNUMBER(SEARCH('Dropdown Selections'!D$4:D$9,C11)))&gt;0,'Dropdown Selections'!A$4,IF(SUMPRODUCT(--ISNUMBER(SEARCH('Dropdown Selections'!D$11:D$13,C11)))&gt;0,'Dropdown Selections'!A$5,IF(SUMPRODUCT(--ISNUMBER(SEARCH('Dropdown Selections'!C$15,C11)))&gt;0,'Dropdown Selections'!A$6,IF(SUMPRODUCT(--ISNUMBER(SEARCH('Dropdown Selections'!D$16:D$19,C11)))&gt;0,'Dropdown Selections'!A$7,IF(SUMPRODUCT(--ISNUMBER(SEARCH('Dropdown Selections'!C$21,C11)))&gt;0,'Dropdown Selections'!A$8,IF(SUMPRODUCT(--ISNUMBER(SEARCH('Dropdown Selections'!D$22:D$25,C11)))&gt;0,'Dropdown Selections'!A$9,IF(C11="331900 - Federal Grant - Other","OTHER",IF(C11="Total","TOTAL OF ALL CATEGORIES",""))))))))))</f>
        <v>TRANSPORTATION</v>
      </c>
      <c r="H11" s="14"/>
      <c r="I11" s="42">
        <v>550156</v>
      </c>
      <c r="J11" s="14"/>
      <c r="K11" s="42">
        <v>208928</v>
      </c>
      <c r="L11" s="14"/>
      <c r="M11" s="42">
        <v>1193202</v>
      </c>
      <c r="N11" s="14"/>
      <c r="O11" s="14"/>
      <c r="P11" s="14"/>
      <c r="Q11" s="80"/>
      <c r="R11" s="79"/>
      <c r="S11" s="81">
        <v>1952286</v>
      </c>
      <c r="T11" s="79"/>
    </row>
    <row r="12" spans="2:20" x14ac:dyDescent="0.2">
      <c r="B12" s="15"/>
      <c r="C12" s="77" t="s">
        <v>17</v>
      </c>
      <c r="D12" s="78"/>
      <c r="E12" s="78"/>
      <c r="F12" s="79"/>
      <c r="G12" s="8" t="str">
        <f>IF(SUMPRODUCT(--ISNUMBER(SEARCH('Dropdown Selections'!C$2,C12)))&gt;0,'Dropdown Selections'!A$2,IF(SUMPRODUCT(--ISNUMBER(SEARCH('Dropdown Selections'!C$3,C12)))&gt;0,'Dropdown Selections'!A$3,IF(SUMPRODUCT(--ISNUMBER(SEARCH('Dropdown Selections'!D$4:D$9,C12)))&gt;0,'Dropdown Selections'!A$4,IF(SUMPRODUCT(--ISNUMBER(SEARCH('Dropdown Selections'!D$11:D$13,C12)))&gt;0,'Dropdown Selections'!A$5,IF(SUMPRODUCT(--ISNUMBER(SEARCH('Dropdown Selections'!C$15,C12)))&gt;0,'Dropdown Selections'!A$6,IF(SUMPRODUCT(--ISNUMBER(SEARCH('Dropdown Selections'!D$16:D$19,C12)))&gt;0,'Dropdown Selections'!A$7,IF(SUMPRODUCT(--ISNUMBER(SEARCH('Dropdown Selections'!C$21,C12)))&gt;0,'Dropdown Selections'!A$8,IF(SUMPRODUCT(--ISNUMBER(SEARCH('Dropdown Selections'!D$22:D$25,C12)))&gt;0,'Dropdown Selections'!A$9,IF(C12="331900 - Federal Grant - Other","OTHER",IF(C12="Total","TOTAL OF ALL CATEGORIES",""))))))))))</f>
        <v>ECONOMIC ENVIRONMENT</v>
      </c>
      <c r="H12" s="42">
        <v>598803</v>
      </c>
      <c r="I12" s="42">
        <v>16225273</v>
      </c>
      <c r="J12" s="14"/>
      <c r="K12" s="14"/>
      <c r="L12" s="14"/>
      <c r="M12" s="14"/>
      <c r="N12" s="14"/>
      <c r="O12" s="14"/>
      <c r="P12" s="14"/>
      <c r="Q12" s="80"/>
      <c r="R12" s="79"/>
      <c r="S12" s="81">
        <v>16824076</v>
      </c>
      <c r="T12" s="79"/>
    </row>
    <row r="13" spans="2:20" x14ac:dyDescent="0.2">
      <c r="B13" s="15"/>
      <c r="C13" s="77" t="s">
        <v>55</v>
      </c>
      <c r="D13" s="78"/>
      <c r="E13" s="78"/>
      <c r="F13" s="79"/>
      <c r="G13" s="8" t="str">
        <f>IF(SUMPRODUCT(--ISNUMBER(SEARCH('Dropdown Selections'!C$2,C13)))&gt;0,'Dropdown Selections'!A$2,IF(SUMPRODUCT(--ISNUMBER(SEARCH('Dropdown Selections'!C$3,C13)))&gt;0,'Dropdown Selections'!A$3,IF(SUMPRODUCT(--ISNUMBER(SEARCH('Dropdown Selections'!D$4:D$9,C13)))&gt;0,'Dropdown Selections'!A$4,IF(SUMPRODUCT(--ISNUMBER(SEARCH('Dropdown Selections'!D$11:D$13,C13)))&gt;0,'Dropdown Selections'!A$5,IF(SUMPRODUCT(--ISNUMBER(SEARCH('Dropdown Selections'!C$15,C13)))&gt;0,'Dropdown Selections'!A$6,IF(SUMPRODUCT(--ISNUMBER(SEARCH('Dropdown Selections'!D$16:D$19,C13)))&gt;0,'Dropdown Selections'!A$7,IF(SUMPRODUCT(--ISNUMBER(SEARCH('Dropdown Selections'!C$21,C13)))&gt;0,'Dropdown Selections'!A$8,IF(SUMPRODUCT(--ISNUMBER(SEARCH('Dropdown Selections'!D$22:D$25,C13)))&gt;0,'Dropdown Selections'!A$9,IF(C13="331900 - Federal Grant - Other","OTHER",IF(C13="Total","TOTAL OF ALL CATEGORIES",""))))))))))</f>
        <v>HEALTH &amp; HUMAN SERVICES</v>
      </c>
      <c r="H13" s="14"/>
      <c r="I13" s="42">
        <v>9986223</v>
      </c>
      <c r="J13" s="14"/>
      <c r="K13" s="14"/>
      <c r="L13" s="14"/>
      <c r="M13" s="14"/>
      <c r="N13" s="14"/>
      <c r="O13" s="14"/>
      <c r="P13" s="14"/>
      <c r="Q13" s="80"/>
      <c r="R13" s="79"/>
      <c r="S13" s="81">
        <v>9986223</v>
      </c>
      <c r="T13" s="79"/>
    </row>
    <row r="14" spans="2:20" x14ac:dyDescent="0.2">
      <c r="B14" s="15"/>
      <c r="C14" s="77" t="s">
        <v>18</v>
      </c>
      <c r="D14" s="78"/>
      <c r="E14" s="78"/>
      <c r="F14" s="79"/>
      <c r="G14" s="8" t="str">
        <f>IF(SUMPRODUCT(--ISNUMBER(SEARCH('Dropdown Selections'!C$2,C14)))&gt;0,'Dropdown Selections'!A$2,IF(SUMPRODUCT(--ISNUMBER(SEARCH('Dropdown Selections'!C$3,C14)))&gt;0,'Dropdown Selections'!A$3,IF(SUMPRODUCT(--ISNUMBER(SEARCH('Dropdown Selections'!D$4:D$9,C14)))&gt;0,'Dropdown Selections'!A$4,IF(SUMPRODUCT(--ISNUMBER(SEARCH('Dropdown Selections'!D$11:D$13,C14)))&gt;0,'Dropdown Selections'!A$5,IF(SUMPRODUCT(--ISNUMBER(SEARCH('Dropdown Selections'!C$15,C14)))&gt;0,'Dropdown Selections'!A$6,IF(SUMPRODUCT(--ISNUMBER(SEARCH('Dropdown Selections'!D$16:D$19,C14)))&gt;0,'Dropdown Selections'!A$7,IF(SUMPRODUCT(--ISNUMBER(SEARCH('Dropdown Selections'!C$21,C14)))&gt;0,'Dropdown Selections'!A$8,IF(SUMPRODUCT(--ISNUMBER(SEARCH('Dropdown Selections'!D$22:D$25,C14)))&gt;0,'Dropdown Selections'!A$9,IF(C14="331900 - Federal Grant - Other","OTHER",IF(C14="Total","TOTAL OF ALL CATEGORIES",""))))))))))</f>
        <v>HEALTH &amp; HUMAN SERVICES</v>
      </c>
      <c r="H14" s="14"/>
      <c r="I14" s="42">
        <v>4761670</v>
      </c>
      <c r="J14" s="14"/>
      <c r="K14" s="14"/>
      <c r="L14" s="14"/>
      <c r="M14" s="14"/>
      <c r="N14" s="14"/>
      <c r="O14" s="14"/>
      <c r="P14" s="14"/>
      <c r="Q14" s="80"/>
      <c r="R14" s="79"/>
      <c r="S14" s="81">
        <v>4761670</v>
      </c>
      <c r="T14" s="79"/>
    </row>
    <row r="15" spans="2:20" x14ac:dyDescent="0.2">
      <c r="B15" s="15"/>
      <c r="C15" s="77" t="s">
        <v>22</v>
      </c>
      <c r="D15" s="78"/>
      <c r="E15" s="78"/>
      <c r="F15" s="79"/>
      <c r="G15" s="8" t="str">
        <f>IF(SUMPRODUCT(--ISNUMBER(SEARCH('Dropdown Selections'!C$2,C15)))&gt;0,'Dropdown Selections'!A$2,IF(SUMPRODUCT(--ISNUMBER(SEARCH('Dropdown Selections'!C$3,C15)))&gt;0,'Dropdown Selections'!A$3,IF(SUMPRODUCT(--ISNUMBER(SEARCH('Dropdown Selections'!D$4:D$9,C15)))&gt;0,'Dropdown Selections'!A$4,IF(SUMPRODUCT(--ISNUMBER(SEARCH('Dropdown Selections'!D$11:D$13,C15)))&gt;0,'Dropdown Selections'!A$5,IF(SUMPRODUCT(--ISNUMBER(SEARCH('Dropdown Selections'!C$15,C15)))&gt;0,'Dropdown Selections'!A$6,IF(SUMPRODUCT(--ISNUMBER(SEARCH('Dropdown Selections'!D$16:D$19,C15)))&gt;0,'Dropdown Selections'!A$7,IF(SUMPRODUCT(--ISNUMBER(SEARCH('Dropdown Selections'!C$21,C15)))&gt;0,'Dropdown Selections'!A$8,IF(SUMPRODUCT(--ISNUMBER(SEARCH('Dropdown Selections'!D$22:D$25,C15)))&gt;0,'Dropdown Selections'!A$9,IF(C15="331900 - Federal Grant - Other","OTHER",IF(C15="Total","TOTAL OF ALL CATEGORIES",""))))))))))</f>
        <v>CULTURE/RECREATION</v>
      </c>
      <c r="H15" s="14"/>
      <c r="I15" s="42">
        <v>453105</v>
      </c>
      <c r="J15" s="14"/>
      <c r="K15" s="14"/>
      <c r="L15" s="14"/>
      <c r="M15" s="14"/>
      <c r="N15" s="14"/>
      <c r="O15" s="14"/>
      <c r="P15" s="14"/>
      <c r="Q15" s="80"/>
      <c r="R15" s="79"/>
      <c r="S15" s="81">
        <v>453105</v>
      </c>
      <c r="T15" s="79"/>
    </row>
    <row r="16" spans="2:20" x14ac:dyDescent="0.2">
      <c r="B16" s="15"/>
      <c r="C16" s="77" t="s">
        <v>29</v>
      </c>
      <c r="D16" s="78"/>
      <c r="E16" s="78"/>
      <c r="F16" s="79"/>
      <c r="G16" s="8" t="str">
        <f>IF(SUMPRODUCT(--ISNUMBER(SEARCH('Dropdown Selections'!C$2,C16)))&gt;0,'Dropdown Selections'!A$2,IF(SUMPRODUCT(--ISNUMBER(SEARCH('Dropdown Selections'!C$3,C16)))&gt;0,'Dropdown Selections'!A$3,IF(SUMPRODUCT(--ISNUMBER(SEARCH('Dropdown Selections'!D$4:D$9,C16)))&gt;0,'Dropdown Selections'!A$4,IF(SUMPRODUCT(--ISNUMBER(SEARCH('Dropdown Selections'!D$11:D$13,C16)))&gt;0,'Dropdown Selections'!A$5,IF(SUMPRODUCT(--ISNUMBER(SEARCH('Dropdown Selections'!C$15,C16)))&gt;0,'Dropdown Selections'!A$6,IF(SUMPRODUCT(--ISNUMBER(SEARCH('Dropdown Selections'!D$16:D$19,C16)))&gt;0,'Dropdown Selections'!A$7,IF(SUMPRODUCT(--ISNUMBER(SEARCH('Dropdown Selections'!C$21,C16)))&gt;0,'Dropdown Selections'!A$8,IF(SUMPRODUCT(--ISNUMBER(SEARCH('Dropdown Selections'!D$22:D$25,C16)))&gt;0,'Dropdown Selections'!A$9,IF(C16="331900 - Federal Grant - Other","OTHER",IF(C16="Total","TOTAL OF ALL CATEGORIES",""))))))))))</f>
        <v>OTHER</v>
      </c>
      <c r="H16" s="14"/>
      <c r="I16" s="42">
        <v>225559</v>
      </c>
      <c r="J16" s="14"/>
      <c r="K16" s="14"/>
      <c r="L16" s="14"/>
      <c r="M16" s="14"/>
      <c r="N16" s="14"/>
      <c r="O16" s="14"/>
      <c r="P16" s="14"/>
      <c r="Q16" s="80"/>
      <c r="R16" s="79"/>
      <c r="S16" s="81">
        <v>225559</v>
      </c>
      <c r="T16" s="79"/>
    </row>
    <row r="17" spans="2:20" x14ac:dyDescent="0.2">
      <c r="B17" s="13"/>
      <c r="C17" s="70" t="s">
        <v>12</v>
      </c>
      <c r="D17" s="71"/>
      <c r="E17" s="84" t="s">
        <v>12</v>
      </c>
      <c r="F17" s="79"/>
      <c r="G17" s="8" t="str">
        <f>IF(SUMPRODUCT(--ISNUMBER(SEARCH('Dropdown Selections'!C$2,C17)))&gt;0,'Dropdown Selections'!A$2,IF(SUMPRODUCT(--ISNUMBER(SEARCH('Dropdown Selections'!C$3,C17)))&gt;0,'Dropdown Selections'!A$3,IF(SUMPRODUCT(--ISNUMBER(SEARCH('Dropdown Selections'!D$4:D$9,C17)))&gt;0,'Dropdown Selections'!A$4,IF(SUMPRODUCT(--ISNUMBER(SEARCH('Dropdown Selections'!D$11:D$13,C17)))&gt;0,'Dropdown Selections'!A$5,IF(SUMPRODUCT(--ISNUMBER(SEARCH('Dropdown Selections'!C$15,C17)))&gt;0,'Dropdown Selections'!A$6,IF(SUMPRODUCT(--ISNUMBER(SEARCH('Dropdown Selections'!D$16:D$19,C17)))&gt;0,'Dropdown Selections'!A$7,IF(SUMPRODUCT(--ISNUMBER(SEARCH('Dropdown Selections'!C$21,C17)))&gt;0,'Dropdown Selections'!A$8,IF(SUMPRODUCT(--ISNUMBER(SEARCH('Dropdown Selections'!D$22:D$25,C17)))&gt;0,'Dropdown Selections'!A$9,IF(C17="331900 - Federal Grant - Other","OTHER",IF(C17="Total","TOTAL OF ALL CATEGORIES",""))))))))))</f>
        <v>TOTAL OF ALL CATEGORIES</v>
      </c>
      <c r="H17" s="43">
        <v>598803</v>
      </c>
      <c r="I17" s="43">
        <v>34490305</v>
      </c>
      <c r="J17" s="12"/>
      <c r="K17" s="43">
        <v>208928</v>
      </c>
      <c r="L17" s="12"/>
      <c r="M17" s="43">
        <v>1193202</v>
      </c>
      <c r="N17" s="12"/>
      <c r="O17" s="12"/>
      <c r="P17" s="12"/>
      <c r="Q17" s="86">
        <v>6385055</v>
      </c>
      <c r="R17" s="79"/>
      <c r="S17" s="86">
        <v>42876293</v>
      </c>
      <c r="T17" s="79"/>
    </row>
    <row r="18" spans="2:20" ht="18" customHeight="1" x14ac:dyDescent="0.2">
      <c r="F18" s="82"/>
      <c r="G18" s="82"/>
      <c r="H18" s="83"/>
      <c r="I18" s="83"/>
      <c r="J18" s="83"/>
      <c r="K18" s="83"/>
      <c r="L18" s="83"/>
      <c r="M18" s="83"/>
      <c r="N18" s="83"/>
      <c r="O18" s="83"/>
      <c r="P18" s="83"/>
      <c r="Q18" s="83"/>
    </row>
  </sheetData>
  <mergeCells count="46">
    <mergeCell ref="D2:S2"/>
    <mergeCell ref="B4:D4"/>
    <mergeCell ref="E4:F4"/>
    <mergeCell ref="Q4:R4"/>
    <mergeCell ref="S4:T4"/>
    <mergeCell ref="B5:J5"/>
    <mergeCell ref="Q5:R5"/>
    <mergeCell ref="S5:T5"/>
    <mergeCell ref="B6:F6"/>
    <mergeCell ref="Q6:R6"/>
    <mergeCell ref="S6:T6"/>
    <mergeCell ref="C7:F7"/>
    <mergeCell ref="Q7:R7"/>
    <mergeCell ref="S7:T7"/>
    <mergeCell ref="C8:F8"/>
    <mergeCell ref="Q8:R8"/>
    <mergeCell ref="S8:T8"/>
    <mergeCell ref="C9:F9"/>
    <mergeCell ref="Q9:R9"/>
    <mergeCell ref="S9:T9"/>
    <mergeCell ref="C10:F10"/>
    <mergeCell ref="Q10:R10"/>
    <mergeCell ref="S10:T10"/>
    <mergeCell ref="C11:F11"/>
    <mergeCell ref="Q11:R11"/>
    <mergeCell ref="S11:T11"/>
    <mergeCell ref="C12:F12"/>
    <mergeCell ref="Q12:R12"/>
    <mergeCell ref="S12:T12"/>
    <mergeCell ref="C13:F13"/>
    <mergeCell ref="Q13:R13"/>
    <mergeCell ref="S13:T13"/>
    <mergeCell ref="C14:F14"/>
    <mergeCell ref="Q14:R14"/>
    <mergeCell ref="S14:T14"/>
    <mergeCell ref="C15:F15"/>
    <mergeCell ref="Q15:R15"/>
    <mergeCell ref="S15:T15"/>
    <mergeCell ref="F18:Q18"/>
    <mergeCell ref="C16:F16"/>
    <mergeCell ref="Q16:R16"/>
    <mergeCell ref="S16:T16"/>
    <mergeCell ref="C17:D17"/>
    <mergeCell ref="E17:F17"/>
    <mergeCell ref="Q17:R17"/>
    <mergeCell ref="S17:T17"/>
  </mergeCells>
  <pageMargins left="1E-3" right="1E-3" top="0.25" bottom="0.67582992125984265" header="0.25" footer="0.25"/>
  <pageSetup orientation="landscape" horizontalDpi="0" verticalDpi="0"/>
  <headerFooter alignWithMargins="0">
    <oddFooter xml:space="preserve">&amp;L&amp;"Arial"&amp;7 Monday, February 12, 2018 &amp;C&amp;R&amp;"Arial"&amp;7Page &amp;P of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1"/>
  <sheetViews>
    <sheetView showGridLines="0" topLeftCell="A31" workbookViewId="0">
      <selection activeCell="I55" sqref="I55"/>
    </sheetView>
  </sheetViews>
  <sheetFormatPr defaultRowHeight="12.75" x14ac:dyDescent="0.2"/>
  <cols>
    <col min="1" max="1" width="1" style="10" customWidth="1"/>
    <col min="2" max="2" width="3" style="10" customWidth="1"/>
    <col min="3" max="3" width="1" style="10" customWidth="1"/>
    <col min="4" max="4" width="10.5703125" style="10" customWidth="1"/>
    <col min="5" max="5" width="1.28515625" style="10" customWidth="1"/>
    <col min="6" max="6" width="24.28515625" style="10" customWidth="1"/>
    <col min="7" max="7" width="27.85546875" style="11" bestFit="1" customWidth="1"/>
    <col min="8" max="16" width="9.5703125" style="10" customWidth="1"/>
    <col min="17" max="17" width="3.7109375" style="10" customWidth="1"/>
    <col min="18" max="18" width="5.7109375" style="10" customWidth="1"/>
    <col min="19" max="19" width="7.42578125" style="10" customWidth="1"/>
    <col min="20" max="20" width="2" style="10" customWidth="1"/>
    <col min="21" max="16384" width="9.140625" style="10"/>
  </cols>
  <sheetData>
    <row r="1" spans="2:20" ht="5.45" customHeight="1" x14ac:dyDescent="0.2"/>
    <row r="2" spans="2:20" ht="18" customHeight="1" x14ac:dyDescent="0.2">
      <c r="D2" s="92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20" ht="3.6" customHeight="1" x14ac:dyDescent="0.2"/>
    <row r="4" spans="2:20" x14ac:dyDescent="0.2">
      <c r="B4" s="93">
        <v>2016</v>
      </c>
      <c r="C4" s="83"/>
      <c r="D4" s="83"/>
      <c r="E4" s="94"/>
      <c r="F4" s="83"/>
      <c r="H4" s="18"/>
      <c r="I4" s="18"/>
      <c r="J4" s="18"/>
      <c r="K4" s="18"/>
      <c r="L4" s="18"/>
      <c r="M4" s="18"/>
      <c r="N4" s="18"/>
      <c r="O4" s="18"/>
      <c r="P4" s="18"/>
      <c r="Q4" s="94"/>
      <c r="R4" s="83"/>
      <c r="S4" s="94"/>
      <c r="T4" s="83"/>
    </row>
    <row r="5" spans="2:20" x14ac:dyDescent="0.2">
      <c r="B5" s="89" t="s">
        <v>47</v>
      </c>
      <c r="C5" s="78"/>
      <c r="D5" s="78"/>
      <c r="E5" s="78"/>
      <c r="F5" s="78"/>
      <c r="G5" s="78"/>
      <c r="H5" s="78"/>
      <c r="I5" s="78"/>
      <c r="J5" s="79"/>
      <c r="K5" s="17"/>
      <c r="L5" s="17"/>
      <c r="M5" s="17"/>
      <c r="N5" s="17"/>
      <c r="O5" s="17"/>
      <c r="P5" s="17"/>
      <c r="Q5" s="90"/>
      <c r="R5" s="79"/>
      <c r="S5" s="90"/>
      <c r="T5" s="79"/>
    </row>
    <row r="6" spans="2:20" ht="18" x14ac:dyDescent="0.2">
      <c r="B6" s="87" t="s">
        <v>2</v>
      </c>
      <c r="C6" s="83"/>
      <c r="D6" s="83"/>
      <c r="E6" s="83"/>
      <c r="F6" s="83"/>
      <c r="H6" s="16" t="s">
        <v>3</v>
      </c>
      <c r="I6" s="9" t="s">
        <v>194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 t="s">
        <v>10</v>
      </c>
      <c r="Q6" s="88" t="s">
        <v>11</v>
      </c>
      <c r="R6" s="79"/>
      <c r="S6" s="88" t="s">
        <v>198</v>
      </c>
      <c r="T6" s="79"/>
    </row>
    <row r="7" spans="2:20" x14ac:dyDescent="0.2">
      <c r="B7" s="15"/>
      <c r="C7" s="77" t="s">
        <v>13</v>
      </c>
      <c r="D7" s="78"/>
      <c r="E7" s="78"/>
      <c r="F7" s="79"/>
      <c r="G7" s="8" t="str">
        <f>IF(SUMPRODUCT(--ISNUMBER(SEARCH('Dropdown Selections'!C$2,C7)))&gt;0,'Dropdown Selections'!A$2,IF(SUMPRODUCT(--ISNUMBER(SEARCH('Dropdown Selections'!C$3,C7)))&gt;0,'Dropdown Selections'!A$3,IF(SUMPRODUCT(--ISNUMBER(SEARCH('Dropdown Selections'!D$4:D$9,C7)))&gt;0,'Dropdown Selections'!A$4,IF(SUMPRODUCT(--ISNUMBER(SEARCH('Dropdown Selections'!D$11:D$13,C7)))&gt;0,'Dropdown Selections'!A$5,IF(SUMPRODUCT(--ISNUMBER(SEARCH('Dropdown Selections'!C$15,C7)))&gt;0,'Dropdown Selections'!A$6,IF(SUMPRODUCT(--ISNUMBER(SEARCH('Dropdown Selections'!D$16:D$19,C7)))&gt;0,'Dropdown Selections'!A$7,IF(SUMPRODUCT(--ISNUMBER(SEARCH('Dropdown Selections'!C$21,C7)))&gt;0,'Dropdown Selections'!A$8,IF(SUMPRODUCT(--ISNUMBER(SEARCH('Dropdown Selections'!D$22:D$25,C7)))&gt;0,'Dropdown Selections'!A$9,IF(C7="331900 - Federal Grant - Other","OTHER",IF(C7="Total","TOTAL OF ALL CATEGORIES",""))))))))))</f>
        <v>GENERAL GOVERNMENT</v>
      </c>
      <c r="H7" s="14"/>
      <c r="I7" s="42">
        <v>57847</v>
      </c>
      <c r="J7" s="14"/>
      <c r="K7" s="42">
        <v>9447</v>
      </c>
      <c r="L7" s="14"/>
      <c r="M7" s="14"/>
      <c r="N7" s="14"/>
      <c r="O7" s="14"/>
      <c r="P7" s="14"/>
      <c r="Q7" s="80"/>
      <c r="R7" s="79"/>
      <c r="S7" s="81">
        <v>67294</v>
      </c>
      <c r="T7" s="79"/>
    </row>
    <row r="8" spans="2:20" x14ac:dyDescent="0.2">
      <c r="B8" s="15"/>
      <c r="C8" s="77" t="s">
        <v>14</v>
      </c>
      <c r="D8" s="78"/>
      <c r="E8" s="78"/>
      <c r="F8" s="79"/>
      <c r="G8" s="8" t="str">
        <f>IF(SUMPRODUCT(--ISNUMBER(SEARCH('Dropdown Selections'!C$2,C8)))&gt;0,'Dropdown Selections'!A$2,IF(SUMPRODUCT(--ISNUMBER(SEARCH('Dropdown Selections'!C$3,C8)))&gt;0,'Dropdown Selections'!A$3,IF(SUMPRODUCT(--ISNUMBER(SEARCH('Dropdown Selections'!D$4:D$9,C8)))&gt;0,'Dropdown Selections'!A$4,IF(SUMPRODUCT(--ISNUMBER(SEARCH('Dropdown Selections'!D$11:D$13,C8)))&gt;0,'Dropdown Selections'!A$5,IF(SUMPRODUCT(--ISNUMBER(SEARCH('Dropdown Selections'!C$15,C8)))&gt;0,'Dropdown Selections'!A$6,IF(SUMPRODUCT(--ISNUMBER(SEARCH('Dropdown Selections'!D$16:D$19,C8)))&gt;0,'Dropdown Selections'!A$7,IF(SUMPRODUCT(--ISNUMBER(SEARCH('Dropdown Selections'!C$21,C8)))&gt;0,'Dropdown Selections'!A$8,IF(SUMPRODUCT(--ISNUMBER(SEARCH('Dropdown Selections'!D$22:D$25,C8)))&gt;0,'Dropdown Selections'!A$9,IF(C8="331900 - Federal Grant - Other","OTHER",IF(C8="Total","TOTAL OF ALL CATEGORIES",""))))))))))</f>
        <v>PUBLIC SAFETY</v>
      </c>
      <c r="H8" s="42">
        <v>92042</v>
      </c>
      <c r="I8" s="42">
        <v>7715580</v>
      </c>
      <c r="J8" s="14"/>
      <c r="K8" s="14"/>
      <c r="L8" s="14"/>
      <c r="M8" s="14"/>
      <c r="N8" s="14"/>
      <c r="O8" s="14"/>
      <c r="P8" s="14"/>
      <c r="Q8" s="80"/>
      <c r="R8" s="79"/>
      <c r="S8" s="81">
        <v>7807622</v>
      </c>
      <c r="T8" s="79"/>
    </row>
    <row r="9" spans="2:20" x14ac:dyDescent="0.2">
      <c r="B9" s="15"/>
      <c r="C9" s="77" t="s">
        <v>15</v>
      </c>
      <c r="D9" s="78"/>
      <c r="E9" s="78"/>
      <c r="F9" s="79"/>
      <c r="G9" s="8" t="str">
        <f>IF(SUMPRODUCT(--ISNUMBER(SEARCH('Dropdown Selections'!C$2,C9)))&gt;0,'Dropdown Selections'!A$2,IF(SUMPRODUCT(--ISNUMBER(SEARCH('Dropdown Selections'!C$3,C9)))&gt;0,'Dropdown Selections'!A$3,IF(SUMPRODUCT(--ISNUMBER(SEARCH('Dropdown Selections'!D$4:D$9,C9)))&gt;0,'Dropdown Selections'!A$4,IF(SUMPRODUCT(--ISNUMBER(SEARCH('Dropdown Selections'!D$11:D$13,C9)))&gt;0,'Dropdown Selections'!A$5,IF(SUMPRODUCT(--ISNUMBER(SEARCH('Dropdown Selections'!C$15,C9)))&gt;0,'Dropdown Selections'!A$6,IF(SUMPRODUCT(--ISNUMBER(SEARCH('Dropdown Selections'!D$16:D$19,C9)))&gt;0,'Dropdown Selections'!A$7,IF(SUMPRODUCT(--ISNUMBER(SEARCH('Dropdown Selections'!C$21,C9)))&gt;0,'Dropdown Selections'!A$8,IF(SUMPRODUCT(--ISNUMBER(SEARCH('Dropdown Selections'!D$22:D$25,C9)))&gt;0,'Dropdown Selections'!A$9,IF(C9="331900 - Federal Grant - Other","OTHER",IF(C9="Total","TOTAL OF ALL CATEGORIES",""))))))))))</f>
        <v>PHYSICAL ENVIRONMENT</v>
      </c>
      <c r="H9" s="14"/>
      <c r="I9" s="41">
        <v>671</v>
      </c>
      <c r="J9" s="14"/>
      <c r="K9" s="14"/>
      <c r="L9" s="14"/>
      <c r="M9" s="14"/>
      <c r="N9" s="14"/>
      <c r="O9" s="14"/>
      <c r="P9" s="14"/>
      <c r="Q9" s="80"/>
      <c r="R9" s="79"/>
      <c r="S9" s="91">
        <v>671</v>
      </c>
      <c r="T9" s="79"/>
    </row>
    <row r="10" spans="2:20" x14ac:dyDescent="0.2">
      <c r="B10" s="15"/>
      <c r="C10" s="77" t="s">
        <v>28</v>
      </c>
      <c r="D10" s="78"/>
      <c r="E10" s="78"/>
      <c r="F10" s="79"/>
      <c r="G10" s="8" t="str">
        <f>IF(SUMPRODUCT(--ISNUMBER(SEARCH('Dropdown Selections'!C$2,C10)))&gt;0,'Dropdown Selections'!A$2,IF(SUMPRODUCT(--ISNUMBER(SEARCH('Dropdown Selections'!C$3,C10)))&gt;0,'Dropdown Selections'!A$3,IF(SUMPRODUCT(--ISNUMBER(SEARCH('Dropdown Selections'!D$4:D$9,C10)))&gt;0,'Dropdown Selections'!A$4,IF(SUMPRODUCT(--ISNUMBER(SEARCH('Dropdown Selections'!D$11:D$13,C10)))&gt;0,'Dropdown Selections'!A$5,IF(SUMPRODUCT(--ISNUMBER(SEARCH('Dropdown Selections'!C$15,C10)))&gt;0,'Dropdown Selections'!A$6,IF(SUMPRODUCT(--ISNUMBER(SEARCH('Dropdown Selections'!D$16:D$19,C10)))&gt;0,'Dropdown Selections'!A$7,IF(SUMPRODUCT(--ISNUMBER(SEARCH('Dropdown Selections'!C$21,C10)))&gt;0,'Dropdown Selections'!A$8,IF(SUMPRODUCT(--ISNUMBER(SEARCH('Dropdown Selections'!D$22:D$25,C10)))&gt;0,'Dropdown Selections'!A$9,IF(C10="331900 - Federal Grant - Other","OTHER",IF(C10="Total","TOTAL OF ALL CATEGORIES",""))))))))))</f>
        <v>TRANSPORTATION</v>
      </c>
      <c r="H10" s="14"/>
      <c r="I10" s="42">
        <v>3944779</v>
      </c>
      <c r="J10" s="14"/>
      <c r="K10" s="42">
        <v>751010</v>
      </c>
      <c r="L10" s="14"/>
      <c r="M10" s="14"/>
      <c r="N10" s="14"/>
      <c r="O10" s="14"/>
      <c r="P10" s="14"/>
      <c r="Q10" s="80"/>
      <c r="R10" s="79"/>
      <c r="S10" s="81">
        <v>4695789</v>
      </c>
      <c r="T10" s="79"/>
    </row>
    <row r="11" spans="2:20" x14ac:dyDescent="0.2">
      <c r="B11" s="15"/>
      <c r="C11" s="77" t="s">
        <v>16</v>
      </c>
      <c r="D11" s="78"/>
      <c r="E11" s="78"/>
      <c r="F11" s="79"/>
      <c r="G11" s="8" t="str">
        <f>IF(SUMPRODUCT(--ISNUMBER(SEARCH('Dropdown Selections'!C$2,C11)))&gt;0,'Dropdown Selections'!A$2,IF(SUMPRODUCT(--ISNUMBER(SEARCH('Dropdown Selections'!C$3,C11)))&gt;0,'Dropdown Selections'!A$3,IF(SUMPRODUCT(--ISNUMBER(SEARCH('Dropdown Selections'!D$4:D$9,C11)))&gt;0,'Dropdown Selections'!A$4,IF(SUMPRODUCT(--ISNUMBER(SEARCH('Dropdown Selections'!D$11:D$13,C11)))&gt;0,'Dropdown Selections'!A$5,IF(SUMPRODUCT(--ISNUMBER(SEARCH('Dropdown Selections'!C$15,C11)))&gt;0,'Dropdown Selections'!A$6,IF(SUMPRODUCT(--ISNUMBER(SEARCH('Dropdown Selections'!D$16:D$19,C11)))&gt;0,'Dropdown Selections'!A$7,IF(SUMPRODUCT(--ISNUMBER(SEARCH('Dropdown Selections'!C$21,C11)))&gt;0,'Dropdown Selections'!A$8,IF(SUMPRODUCT(--ISNUMBER(SEARCH('Dropdown Selections'!D$22:D$25,C11)))&gt;0,'Dropdown Selections'!A$9,IF(C11="331900 - Federal Grant - Other","OTHER",IF(C11="Total","TOTAL OF ALL CATEGORIES",""))))))))))</f>
        <v>TRANSPORTATION</v>
      </c>
      <c r="H11" s="14"/>
      <c r="I11" s="14"/>
      <c r="J11" s="14"/>
      <c r="K11" s="42">
        <v>568900</v>
      </c>
      <c r="L11" s="14"/>
      <c r="M11" s="14"/>
      <c r="N11" s="14"/>
      <c r="O11" s="14"/>
      <c r="P11" s="14"/>
      <c r="Q11" s="80"/>
      <c r="R11" s="79"/>
      <c r="S11" s="81">
        <v>568900</v>
      </c>
      <c r="T11" s="79"/>
    </row>
    <row r="12" spans="2:20" x14ac:dyDescent="0.2">
      <c r="B12" s="15"/>
      <c r="C12" s="77" t="s">
        <v>17</v>
      </c>
      <c r="D12" s="78"/>
      <c r="E12" s="78"/>
      <c r="F12" s="79"/>
      <c r="G12" s="8" t="str">
        <f>IF(SUMPRODUCT(--ISNUMBER(SEARCH('Dropdown Selections'!C$2,C12)))&gt;0,'Dropdown Selections'!A$2,IF(SUMPRODUCT(--ISNUMBER(SEARCH('Dropdown Selections'!C$3,C12)))&gt;0,'Dropdown Selections'!A$3,IF(SUMPRODUCT(--ISNUMBER(SEARCH('Dropdown Selections'!D$4:D$9,C12)))&gt;0,'Dropdown Selections'!A$4,IF(SUMPRODUCT(--ISNUMBER(SEARCH('Dropdown Selections'!D$11:D$13,C12)))&gt;0,'Dropdown Selections'!A$5,IF(SUMPRODUCT(--ISNUMBER(SEARCH('Dropdown Selections'!C$15,C12)))&gt;0,'Dropdown Selections'!A$6,IF(SUMPRODUCT(--ISNUMBER(SEARCH('Dropdown Selections'!D$16:D$19,C12)))&gt;0,'Dropdown Selections'!A$7,IF(SUMPRODUCT(--ISNUMBER(SEARCH('Dropdown Selections'!C$21,C12)))&gt;0,'Dropdown Selections'!A$8,IF(SUMPRODUCT(--ISNUMBER(SEARCH('Dropdown Selections'!D$22:D$25,C12)))&gt;0,'Dropdown Selections'!A$9,IF(C12="331900 - Federal Grant - Other","OTHER",IF(C12="Total","TOTAL OF ALL CATEGORIES",""))))))))))</f>
        <v>ECONOMIC ENVIRONMENT</v>
      </c>
      <c r="H12" s="14"/>
      <c r="I12" s="42">
        <v>1925897</v>
      </c>
      <c r="J12" s="14"/>
      <c r="K12" s="14"/>
      <c r="L12" s="14"/>
      <c r="M12" s="14"/>
      <c r="N12" s="14"/>
      <c r="O12" s="14"/>
      <c r="P12" s="14"/>
      <c r="Q12" s="80"/>
      <c r="R12" s="79"/>
      <c r="S12" s="81">
        <v>1925897</v>
      </c>
      <c r="T12" s="79"/>
    </row>
    <row r="13" spans="2:20" x14ac:dyDescent="0.2">
      <c r="B13" s="15"/>
      <c r="C13" s="77" t="s">
        <v>24</v>
      </c>
      <c r="D13" s="78"/>
      <c r="E13" s="78"/>
      <c r="F13" s="79"/>
      <c r="G13" s="8" t="str">
        <f>IF(SUMPRODUCT(--ISNUMBER(SEARCH('Dropdown Selections'!C$2,C13)))&gt;0,'Dropdown Selections'!A$2,IF(SUMPRODUCT(--ISNUMBER(SEARCH('Dropdown Selections'!C$3,C13)))&gt;0,'Dropdown Selections'!A$3,IF(SUMPRODUCT(--ISNUMBER(SEARCH('Dropdown Selections'!D$4:D$9,C13)))&gt;0,'Dropdown Selections'!A$4,IF(SUMPRODUCT(--ISNUMBER(SEARCH('Dropdown Selections'!D$11:D$13,C13)))&gt;0,'Dropdown Selections'!A$5,IF(SUMPRODUCT(--ISNUMBER(SEARCH('Dropdown Selections'!C$15,C13)))&gt;0,'Dropdown Selections'!A$6,IF(SUMPRODUCT(--ISNUMBER(SEARCH('Dropdown Selections'!D$16:D$19,C13)))&gt;0,'Dropdown Selections'!A$7,IF(SUMPRODUCT(--ISNUMBER(SEARCH('Dropdown Selections'!C$21,C13)))&gt;0,'Dropdown Selections'!A$8,IF(SUMPRODUCT(--ISNUMBER(SEARCH('Dropdown Selections'!D$22:D$25,C13)))&gt;0,'Dropdown Selections'!A$9,IF(C13="331900 - Federal Grant - Other","OTHER",IF(C13="Total","TOTAL OF ALL CATEGORIES",""))))))))))</f>
        <v>HEALTH &amp; HUMAN SERVICES</v>
      </c>
      <c r="H13" s="14"/>
      <c r="I13" s="42">
        <v>1008202</v>
      </c>
      <c r="J13" s="14"/>
      <c r="K13" s="14"/>
      <c r="L13" s="14"/>
      <c r="M13" s="14"/>
      <c r="N13" s="14"/>
      <c r="O13" s="14"/>
      <c r="P13" s="14"/>
      <c r="Q13" s="80"/>
      <c r="R13" s="79"/>
      <c r="S13" s="81">
        <v>1008202</v>
      </c>
      <c r="T13" s="79"/>
    </row>
    <row r="14" spans="2:20" x14ac:dyDescent="0.2">
      <c r="B14" s="15"/>
      <c r="C14" s="77" t="s">
        <v>18</v>
      </c>
      <c r="D14" s="78"/>
      <c r="E14" s="78"/>
      <c r="F14" s="79"/>
      <c r="G14" s="8" t="str">
        <f>IF(SUMPRODUCT(--ISNUMBER(SEARCH('Dropdown Selections'!C$2,C14)))&gt;0,'Dropdown Selections'!A$2,IF(SUMPRODUCT(--ISNUMBER(SEARCH('Dropdown Selections'!C$3,C14)))&gt;0,'Dropdown Selections'!A$3,IF(SUMPRODUCT(--ISNUMBER(SEARCH('Dropdown Selections'!D$4:D$9,C14)))&gt;0,'Dropdown Selections'!A$4,IF(SUMPRODUCT(--ISNUMBER(SEARCH('Dropdown Selections'!D$11:D$13,C14)))&gt;0,'Dropdown Selections'!A$5,IF(SUMPRODUCT(--ISNUMBER(SEARCH('Dropdown Selections'!C$15,C14)))&gt;0,'Dropdown Selections'!A$6,IF(SUMPRODUCT(--ISNUMBER(SEARCH('Dropdown Selections'!D$16:D$19,C14)))&gt;0,'Dropdown Selections'!A$7,IF(SUMPRODUCT(--ISNUMBER(SEARCH('Dropdown Selections'!C$21,C14)))&gt;0,'Dropdown Selections'!A$8,IF(SUMPRODUCT(--ISNUMBER(SEARCH('Dropdown Selections'!D$22:D$25,C14)))&gt;0,'Dropdown Selections'!A$9,IF(C14="331900 - Federal Grant - Other","OTHER",IF(C14="Total","TOTAL OF ALL CATEGORIES",""))))))))))</f>
        <v>HEALTH &amp; HUMAN SERVICES</v>
      </c>
      <c r="H14" s="14"/>
      <c r="I14" s="42">
        <v>22195</v>
      </c>
      <c r="J14" s="14"/>
      <c r="K14" s="14"/>
      <c r="L14" s="14"/>
      <c r="M14" s="14"/>
      <c r="N14" s="14"/>
      <c r="O14" s="14"/>
      <c r="P14" s="14"/>
      <c r="Q14" s="80"/>
      <c r="R14" s="79"/>
      <c r="S14" s="81">
        <v>22195</v>
      </c>
      <c r="T14" s="79"/>
    </row>
    <row r="15" spans="2:20" x14ac:dyDescent="0.2">
      <c r="B15" s="15"/>
      <c r="C15" s="77" t="s">
        <v>22</v>
      </c>
      <c r="D15" s="78"/>
      <c r="E15" s="78"/>
      <c r="F15" s="79"/>
      <c r="G15" s="8" t="str">
        <f>IF(SUMPRODUCT(--ISNUMBER(SEARCH('Dropdown Selections'!C$2,C15)))&gt;0,'Dropdown Selections'!A$2,IF(SUMPRODUCT(--ISNUMBER(SEARCH('Dropdown Selections'!C$3,C15)))&gt;0,'Dropdown Selections'!A$3,IF(SUMPRODUCT(--ISNUMBER(SEARCH('Dropdown Selections'!D$4:D$9,C15)))&gt;0,'Dropdown Selections'!A$4,IF(SUMPRODUCT(--ISNUMBER(SEARCH('Dropdown Selections'!D$11:D$13,C15)))&gt;0,'Dropdown Selections'!A$5,IF(SUMPRODUCT(--ISNUMBER(SEARCH('Dropdown Selections'!C$15,C15)))&gt;0,'Dropdown Selections'!A$6,IF(SUMPRODUCT(--ISNUMBER(SEARCH('Dropdown Selections'!D$16:D$19,C15)))&gt;0,'Dropdown Selections'!A$7,IF(SUMPRODUCT(--ISNUMBER(SEARCH('Dropdown Selections'!C$21,C15)))&gt;0,'Dropdown Selections'!A$8,IF(SUMPRODUCT(--ISNUMBER(SEARCH('Dropdown Selections'!D$22:D$25,C15)))&gt;0,'Dropdown Selections'!A$9,IF(C15="331900 - Federal Grant - Other","OTHER",IF(C15="Total","TOTAL OF ALL CATEGORIES",""))))))))))</f>
        <v>CULTURE/RECREATION</v>
      </c>
      <c r="H15" s="14"/>
      <c r="I15" s="42">
        <v>3539</v>
      </c>
      <c r="J15" s="14"/>
      <c r="K15" s="14"/>
      <c r="L15" s="14"/>
      <c r="M15" s="14"/>
      <c r="N15" s="14"/>
      <c r="O15" s="14"/>
      <c r="P15" s="14"/>
      <c r="Q15" s="80"/>
      <c r="R15" s="79"/>
      <c r="S15" s="81">
        <v>3539</v>
      </c>
      <c r="T15" s="79"/>
    </row>
    <row r="16" spans="2:20" x14ac:dyDescent="0.2">
      <c r="B16" s="15"/>
      <c r="C16" s="77" t="s">
        <v>46</v>
      </c>
      <c r="D16" s="78"/>
      <c r="E16" s="78"/>
      <c r="F16" s="79"/>
      <c r="G16" s="8" t="str">
        <f>IF(SUMPRODUCT(--ISNUMBER(SEARCH('Dropdown Selections'!C$2,C16)))&gt;0,'Dropdown Selections'!A$2,IF(SUMPRODUCT(--ISNUMBER(SEARCH('Dropdown Selections'!C$3,C16)))&gt;0,'Dropdown Selections'!A$3,IF(SUMPRODUCT(--ISNUMBER(SEARCH('Dropdown Selections'!D$4:D$9,C16)))&gt;0,'Dropdown Selections'!A$4,IF(SUMPRODUCT(--ISNUMBER(SEARCH('Dropdown Selections'!D$11:D$13,C16)))&gt;0,'Dropdown Selections'!A$5,IF(SUMPRODUCT(--ISNUMBER(SEARCH('Dropdown Selections'!C$15,C16)))&gt;0,'Dropdown Selections'!A$6,IF(SUMPRODUCT(--ISNUMBER(SEARCH('Dropdown Selections'!D$16:D$19,C16)))&gt;0,'Dropdown Selections'!A$7,IF(SUMPRODUCT(--ISNUMBER(SEARCH('Dropdown Selections'!C$21,C16)))&gt;0,'Dropdown Selections'!A$8,IF(SUMPRODUCT(--ISNUMBER(SEARCH('Dropdown Selections'!D$22:D$25,C16)))&gt;0,'Dropdown Selections'!A$9,IF(C16="331900 - Federal Grant - Other","OTHER",IF(C16="Total","TOTAL OF ALL CATEGORIES",""))))))))))</f>
        <v>COURTS</v>
      </c>
      <c r="H16" s="14"/>
      <c r="I16" s="42">
        <v>242627</v>
      </c>
      <c r="J16" s="14"/>
      <c r="K16" s="14"/>
      <c r="L16" s="14"/>
      <c r="M16" s="14"/>
      <c r="N16" s="14"/>
      <c r="O16" s="14"/>
      <c r="P16" s="14"/>
      <c r="Q16" s="80"/>
      <c r="R16" s="79"/>
      <c r="S16" s="81">
        <v>242627</v>
      </c>
      <c r="T16" s="79"/>
    </row>
    <row r="17" spans="2:20" x14ac:dyDescent="0.2">
      <c r="B17" s="15"/>
      <c r="C17" s="77" t="s">
        <v>29</v>
      </c>
      <c r="D17" s="78"/>
      <c r="E17" s="78"/>
      <c r="F17" s="79"/>
      <c r="G17" s="8" t="str">
        <f>IF(SUMPRODUCT(--ISNUMBER(SEARCH('Dropdown Selections'!C$2,C17)))&gt;0,'Dropdown Selections'!A$2,IF(SUMPRODUCT(--ISNUMBER(SEARCH('Dropdown Selections'!C$3,C17)))&gt;0,'Dropdown Selections'!A$3,IF(SUMPRODUCT(--ISNUMBER(SEARCH('Dropdown Selections'!D$4:D$9,C17)))&gt;0,'Dropdown Selections'!A$4,IF(SUMPRODUCT(--ISNUMBER(SEARCH('Dropdown Selections'!D$11:D$13,C17)))&gt;0,'Dropdown Selections'!A$5,IF(SUMPRODUCT(--ISNUMBER(SEARCH('Dropdown Selections'!C$15,C17)))&gt;0,'Dropdown Selections'!A$6,IF(SUMPRODUCT(--ISNUMBER(SEARCH('Dropdown Selections'!D$16:D$19,C17)))&gt;0,'Dropdown Selections'!A$7,IF(SUMPRODUCT(--ISNUMBER(SEARCH('Dropdown Selections'!C$21,C17)))&gt;0,'Dropdown Selections'!A$8,IF(SUMPRODUCT(--ISNUMBER(SEARCH('Dropdown Selections'!D$22:D$25,C17)))&gt;0,'Dropdown Selections'!A$9,IF(C17="331900 - Federal Grant - Other","OTHER",IF(C17="Total","TOTAL OF ALL CATEGORIES",""))))))))))</f>
        <v>OTHER</v>
      </c>
      <c r="H17" s="14"/>
      <c r="I17" s="42">
        <v>111129</v>
      </c>
      <c r="J17" s="14"/>
      <c r="K17" s="14"/>
      <c r="L17" s="14"/>
      <c r="M17" s="14"/>
      <c r="N17" s="14"/>
      <c r="O17" s="14"/>
      <c r="P17" s="14"/>
      <c r="Q17" s="80"/>
      <c r="R17" s="79"/>
      <c r="S17" s="81">
        <v>111129</v>
      </c>
      <c r="T17" s="79"/>
    </row>
    <row r="18" spans="2:20" x14ac:dyDescent="0.2">
      <c r="B18" s="13"/>
      <c r="C18" s="70" t="s">
        <v>12</v>
      </c>
      <c r="D18" s="71"/>
      <c r="E18" s="84" t="s">
        <v>12</v>
      </c>
      <c r="F18" s="79"/>
      <c r="G18" s="8" t="str">
        <f>IF(SUMPRODUCT(--ISNUMBER(SEARCH('Dropdown Selections'!C$2,C18)))&gt;0,'Dropdown Selections'!A$2,IF(SUMPRODUCT(--ISNUMBER(SEARCH('Dropdown Selections'!C$3,C18)))&gt;0,'Dropdown Selections'!A$3,IF(SUMPRODUCT(--ISNUMBER(SEARCH('Dropdown Selections'!D$4:D$9,C18)))&gt;0,'Dropdown Selections'!A$4,IF(SUMPRODUCT(--ISNUMBER(SEARCH('Dropdown Selections'!D$11:D$13,C18)))&gt;0,'Dropdown Selections'!A$5,IF(SUMPRODUCT(--ISNUMBER(SEARCH('Dropdown Selections'!C$15,C18)))&gt;0,'Dropdown Selections'!A$6,IF(SUMPRODUCT(--ISNUMBER(SEARCH('Dropdown Selections'!D$16:D$19,C18)))&gt;0,'Dropdown Selections'!A$7,IF(SUMPRODUCT(--ISNUMBER(SEARCH('Dropdown Selections'!C$21,C18)))&gt;0,'Dropdown Selections'!A$8,IF(SUMPRODUCT(--ISNUMBER(SEARCH('Dropdown Selections'!D$22:D$25,C18)))&gt;0,'Dropdown Selections'!A$9,IF(C18="331900 - Federal Grant - Other","OTHER",IF(C18="Total","TOTAL OF ALL CATEGORIES",""))))))))))</f>
        <v>TOTAL OF ALL CATEGORIES</v>
      </c>
      <c r="H18" s="43">
        <v>92042</v>
      </c>
      <c r="I18" s="43">
        <v>15032466</v>
      </c>
      <c r="J18" s="12"/>
      <c r="K18" s="43">
        <v>1329357</v>
      </c>
      <c r="L18" s="12"/>
      <c r="M18" s="12"/>
      <c r="N18" s="12"/>
      <c r="O18" s="12"/>
      <c r="P18" s="12"/>
      <c r="Q18" s="85"/>
      <c r="R18" s="79"/>
      <c r="S18" s="86">
        <v>16453865</v>
      </c>
      <c r="T18" s="79"/>
    </row>
    <row r="19" spans="2:20" x14ac:dyDescent="0.2">
      <c r="B19" s="89" t="s">
        <v>45</v>
      </c>
      <c r="C19" s="78"/>
      <c r="D19" s="78"/>
      <c r="E19" s="78"/>
      <c r="F19" s="78"/>
      <c r="G19" s="78"/>
      <c r="H19" s="78"/>
      <c r="I19" s="78"/>
      <c r="J19" s="79"/>
      <c r="K19" s="17"/>
      <c r="L19" s="17"/>
      <c r="M19" s="17"/>
      <c r="N19" s="17"/>
      <c r="O19" s="17"/>
      <c r="P19" s="17"/>
      <c r="Q19" s="90"/>
      <c r="R19" s="79"/>
      <c r="S19" s="90"/>
      <c r="T19" s="79"/>
    </row>
    <row r="20" spans="2:20" ht="18" x14ac:dyDescent="0.2">
      <c r="B20" s="87" t="s">
        <v>2</v>
      </c>
      <c r="C20" s="83"/>
      <c r="D20" s="83"/>
      <c r="E20" s="83"/>
      <c r="F20" s="83"/>
      <c r="H20" s="16" t="s">
        <v>3</v>
      </c>
      <c r="I20" s="9" t="s">
        <v>194</v>
      </c>
      <c r="J20" s="16" t="s">
        <v>4</v>
      </c>
      <c r="K20" s="16" t="s">
        <v>5</v>
      </c>
      <c r="L20" s="16" t="s">
        <v>6</v>
      </c>
      <c r="M20" s="16" t="s">
        <v>7</v>
      </c>
      <c r="N20" s="16" t="s">
        <v>8</v>
      </c>
      <c r="O20" s="16" t="s">
        <v>9</v>
      </c>
      <c r="P20" s="16" t="s">
        <v>10</v>
      </c>
      <c r="Q20" s="88" t="s">
        <v>11</v>
      </c>
      <c r="R20" s="79"/>
      <c r="S20" s="88" t="s">
        <v>198</v>
      </c>
      <c r="T20" s="79"/>
    </row>
    <row r="21" spans="2:20" x14ac:dyDescent="0.2">
      <c r="B21" s="15"/>
      <c r="C21" s="77" t="s">
        <v>13</v>
      </c>
      <c r="D21" s="78"/>
      <c r="E21" s="78"/>
      <c r="F21" s="79"/>
      <c r="G21" s="8" t="str">
        <f>IF(SUMPRODUCT(--ISNUMBER(SEARCH('Dropdown Selections'!C$2,C21)))&gt;0,'Dropdown Selections'!A$2,IF(SUMPRODUCT(--ISNUMBER(SEARCH('Dropdown Selections'!C$3,C21)))&gt;0,'Dropdown Selections'!A$3,IF(SUMPRODUCT(--ISNUMBER(SEARCH('Dropdown Selections'!D$4:D$9,C21)))&gt;0,'Dropdown Selections'!A$4,IF(SUMPRODUCT(--ISNUMBER(SEARCH('Dropdown Selections'!D$11:D$13,C21)))&gt;0,'Dropdown Selections'!A$5,IF(SUMPRODUCT(--ISNUMBER(SEARCH('Dropdown Selections'!C$15,C21)))&gt;0,'Dropdown Selections'!A$6,IF(SUMPRODUCT(--ISNUMBER(SEARCH('Dropdown Selections'!D$16:D$19,C21)))&gt;0,'Dropdown Selections'!A$7,IF(SUMPRODUCT(--ISNUMBER(SEARCH('Dropdown Selections'!C$21,C21)))&gt;0,'Dropdown Selections'!A$8,IF(SUMPRODUCT(--ISNUMBER(SEARCH('Dropdown Selections'!D$22:D$25,C21)))&gt;0,'Dropdown Selections'!A$9,IF(C21="331900 - Federal Grant - Other","OTHER",IF(C21="Total","TOTAL OF ALL CATEGORIES",""))))))))))</f>
        <v>GENERAL GOVERNMENT</v>
      </c>
      <c r="H21" s="42">
        <v>12041</v>
      </c>
      <c r="I21" s="14"/>
      <c r="J21" s="14"/>
      <c r="K21" s="14"/>
      <c r="L21" s="14"/>
      <c r="M21" s="14"/>
      <c r="N21" s="14"/>
      <c r="O21" s="14"/>
      <c r="P21" s="14"/>
      <c r="Q21" s="80"/>
      <c r="R21" s="79"/>
      <c r="S21" s="81">
        <v>12041</v>
      </c>
      <c r="T21" s="79"/>
    </row>
    <row r="22" spans="2:20" x14ac:dyDescent="0.2">
      <c r="B22" s="15"/>
      <c r="C22" s="77" t="s">
        <v>14</v>
      </c>
      <c r="D22" s="78"/>
      <c r="E22" s="78"/>
      <c r="F22" s="79"/>
      <c r="G22" s="8" t="str">
        <f>IF(SUMPRODUCT(--ISNUMBER(SEARCH('Dropdown Selections'!C$2,C22)))&gt;0,'Dropdown Selections'!A$2,IF(SUMPRODUCT(--ISNUMBER(SEARCH('Dropdown Selections'!C$3,C22)))&gt;0,'Dropdown Selections'!A$3,IF(SUMPRODUCT(--ISNUMBER(SEARCH('Dropdown Selections'!D$4:D$9,C22)))&gt;0,'Dropdown Selections'!A$4,IF(SUMPRODUCT(--ISNUMBER(SEARCH('Dropdown Selections'!D$11:D$13,C22)))&gt;0,'Dropdown Selections'!A$5,IF(SUMPRODUCT(--ISNUMBER(SEARCH('Dropdown Selections'!C$15,C22)))&gt;0,'Dropdown Selections'!A$6,IF(SUMPRODUCT(--ISNUMBER(SEARCH('Dropdown Selections'!D$16:D$19,C22)))&gt;0,'Dropdown Selections'!A$7,IF(SUMPRODUCT(--ISNUMBER(SEARCH('Dropdown Selections'!C$21,C22)))&gt;0,'Dropdown Selections'!A$8,IF(SUMPRODUCT(--ISNUMBER(SEARCH('Dropdown Selections'!D$22:D$25,C22)))&gt;0,'Dropdown Selections'!A$9,IF(C22="331900 - Federal Grant - Other","OTHER",IF(C22="Total","TOTAL OF ALL CATEGORIES",""))))))))))</f>
        <v>PUBLIC SAFETY</v>
      </c>
      <c r="H22" s="42">
        <v>355287</v>
      </c>
      <c r="I22" s="14"/>
      <c r="J22" s="14"/>
      <c r="K22" s="14"/>
      <c r="L22" s="14"/>
      <c r="M22" s="14"/>
      <c r="N22" s="14"/>
      <c r="O22" s="14"/>
      <c r="P22" s="14"/>
      <c r="Q22" s="80"/>
      <c r="R22" s="79"/>
      <c r="S22" s="81">
        <v>355287</v>
      </c>
      <c r="T22" s="79"/>
    </row>
    <row r="23" spans="2:20" x14ac:dyDescent="0.2">
      <c r="B23" s="15"/>
      <c r="C23" s="77" t="s">
        <v>15</v>
      </c>
      <c r="D23" s="78"/>
      <c r="E23" s="78"/>
      <c r="F23" s="79"/>
      <c r="G23" s="8" t="str">
        <f>IF(SUMPRODUCT(--ISNUMBER(SEARCH('Dropdown Selections'!C$2,C23)))&gt;0,'Dropdown Selections'!A$2,IF(SUMPRODUCT(--ISNUMBER(SEARCH('Dropdown Selections'!C$3,C23)))&gt;0,'Dropdown Selections'!A$3,IF(SUMPRODUCT(--ISNUMBER(SEARCH('Dropdown Selections'!D$4:D$9,C23)))&gt;0,'Dropdown Selections'!A$4,IF(SUMPRODUCT(--ISNUMBER(SEARCH('Dropdown Selections'!D$11:D$13,C23)))&gt;0,'Dropdown Selections'!A$5,IF(SUMPRODUCT(--ISNUMBER(SEARCH('Dropdown Selections'!C$15,C23)))&gt;0,'Dropdown Selections'!A$6,IF(SUMPRODUCT(--ISNUMBER(SEARCH('Dropdown Selections'!D$16:D$19,C23)))&gt;0,'Dropdown Selections'!A$7,IF(SUMPRODUCT(--ISNUMBER(SEARCH('Dropdown Selections'!C$21,C23)))&gt;0,'Dropdown Selections'!A$8,IF(SUMPRODUCT(--ISNUMBER(SEARCH('Dropdown Selections'!D$22:D$25,C23)))&gt;0,'Dropdown Selections'!A$9,IF(C23="331900 - Federal Grant - Other","OTHER",IF(C23="Total","TOTAL OF ALL CATEGORIES",""))))))))))</f>
        <v>PHYSICAL ENVIRONMENT</v>
      </c>
      <c r="H23" s="42">
        <v>292137</v>
      </c>
      <c r="I23" s="14"/>
      <c r="J23" s="14"/>
      <c r="K23" s="14"/>
      <c r="L23" s="14"/>
      <c r="M23" s="14"/>
      <c r="N23" s="14"/>
      <c r="O23" s="14"/>
      <c r="P23" s="14"/>
      <c r="Q23" s="80"/>
      <c r="R23" s="79"/>
      <c r="S23" s="81">
        <v>292137</v>
      </c>
      <c r="T23" s="79"/>
    </row>
    <row r="24" spans="2:20" x14ac:dyDescent="0.2">
      <c r="B24" s="15"/>
      <c r="C24" s="77" t="s">
        <v>27</v>
      </c>
      <c r="D24" s="78"/>
      <c r="E24" s="78"/>
      <c r="F24" s="79"/>
      <c r="G24" s="8" t="str">
        <f>IF(SUMPRODUCT(--ISNUMBER(SEARCH('Dropdown Selections'!C$2,C24)))&gt;0,'Dropdown Selections'!A$2,IF(SUMPRODUCT(--ISNUMBER(SEARCH('Dropdown Selections'!C$3,C24)))&gt;0,'Dropdown Selections'!A$3,IF(SUMPRODUCT(--ISNUMBER(SEARCH('Dropdown Selections'!D$4:D$9,C24)))&gt;0,'Dropdown Selections'!A$4,IF(SUMPRODUCT(--ISNUMBER(SEARCH('Dropdown Selections'!D$11:D$13,C24)))&gt;0,'Dropdown Selections'!A$5,IF(SUMPRODUCT(--ISNUMBER(SEARCH('Dropdown Selections'!C$15,C24)))&gt;0,'Dropdown Selections'!A$6,IF(SUMPRODUCT(--ISNUMBER(SEARCH('Dropdown Selections'!D$16:D$19,C24)))&gt;0,'Dropdown Selections'!A$7,IF(SUMPRODUCT(--ISNUMBER(SEARCH('Dropdown Selections'!C$21,C24)))&gt;0,'Dropdown Selections'!A$8,IF(SUMPRODUCT(--ISNUMBER(SEARCH('Dropdown Selections'!D$22:D$25,C24)))&gt;0,'Dropdown Selections'!A$9,IF(C24="331900 - Federal Grant - Other","OTHER",IF(C24="Total","TOTAL OF ALL CATEGORIES",""))))))))))</f>
        <v>TRANSPORTATION</v>
      </c>
      <c r="H24" s="14"/>
      <c r="I24" s="14"/>
      <c r="J24" s="14"/>
      <c r="K24" s="14"/>
      <c r="L24" s="14"/>
      <c r="M24" s="42">
        <v>2282586</v>
      </c>
      <c r="N24" s="14"/>
      <c r="O24" s="14"/>
      <c r="P24" s="14"/>
      <c r="Q24" s="80"/>
      <c r="R24" s="79"/>
      <c r="S24" s="81">
        <v>2282586</v>
      </c>
      <c r="T24" s="79"/>
    </row>
    <row r="25" spans="2:20" x14ac:dyDescent="0.2">
      <c r="B25" s="15"/>
      <c r="C25" s="77" t="s">
        <v>28</v>
      </c>
      <c r="D25" s="78"/>
      <c r="E25" s="78"/>
      <c r="F25" s="79"/>
      <c r="G25" s="8" t="str">
        <f>IF(SUMPRODUCT(--ISNUMBER(SEARCH('Dropdown Selections'!C$2,C25)))&gt;0,'Dropdown Selections'!A$2,IF(SUMPRODUCT(--ISNUMBER(SEARCH('Dropdown Selections'!C$3,C25)))&gt;0,'Dropdown Selections'!A$3,IF(SUMPRODUCT(--ISNUMBER(SEARCH('Dropdown Selections'!D$4:D$9,C25)))&gt;0,'Dropdown Selections'!A$4,IF(SUMPRODUCT(--ISNUMBER(SEARCH('Dropdown Selections'!D$11:D$13,C25)))&gt;0,'Dropdown Selections'!A$5,IF(SUMPRODUCT(--ISNUMBER(SEARCH('Dropdown Selections'!C$15,C25)))&gt;0,'Dropdown Selections'!A$6,IF(SUMPRODUCT(--ISNUMBER(SEARCH('Dropdown Selections'!D$16:D$19,C25)))&gt;0,'Dropdown Selections'!A$7,IF(SUMPRODUCT(--ISNUMBER(SEARCH('Dropdown Selections'!C$21,C25)))&gt;0,'Dropdown Selections'!A$8,IF(SUMPRODUCT(--ISNUMBER(SEARCH('Dropdown Selections'!D$22:D$25,C25)))&gt;0,'Dropdown Selections'!A$9,IF(C25="331900 - Federal Grant - Other","OTHER",IF(C25="Total","TOTAL OF ALL CATEGORIES",""))))))))))</f>
        <v>TRANSPORTATION</v>
      </c>
      <c r="H25" s="42">
        <v>673704</v>
      </c>
      <c r="I25" s="14"/>
      <c r="J25" s="14"/>
      <c r="K25" s="14"/>
      <c r="L25" s="14"/>
      <c r="M25" s="14"/>
      <c r="N25" s="14"/>
      <c r="O25" s="14"/>
      <c r="P25" s="14"/>
      <c r="Q25" s="80"/>
      <c r="R25" s="79"/>
      <c r="S25" s="81">
        <v>673704</v>
      </c>
      <c r="T25" s="79"/>
    </row>
    <row r="26" spans="2:20" x14ac:dyDescent="0.2">
      <c r="B26" s="15"/>
      <c r="C26" s="77" t="s">
        <v>16</v>
      </c>
      <c r="D26" s="78"/>
      <c r="E26" s="78"/>
      <c r="F26" s="79"/>
      <c r="G26" s="8" t="str">
        <f>IF(SUMPRODUCT(--ISNUMBER(SEARCH('Dropdown Selections'!C$2,C26)))&gt;0,'Dropdown Selections'!A$2,IF(SUMPRODUCT(--ISNUMBER(SEARCH('Dropdown Selections'!C$3,C26)))&gt;0,'Dropdown Selections'!A$3,IF(SUMPRODUCT(--ISNUMBER(SEARCH('Dropdown Selections'!D$4:D$9,C26)))&gt;0,'Dropdown Selections'!A$4,IF(SUMPRODUCT(--ISNUMBER(SEARCH('Dropdown Selections'!D$11:D$13,C26)))&gt;0,'Dropdown Selections'!A$5,IF(SUMPRODUCT(--ISNUMBER(SEARCH('Dropdown Selections'!C$15,C26)))&gt;0,'Dropdown Selections'!A$6,IF(SUMPRODUCT(--ISNUMBER(SEARCH('Dropdown Selections'!D$16:D$19,C26)))&gt;0,'Dropdown Selections'!A$7,IF(SUMPRODUCT(--ISNUMBER(SEARCH('Dropdown Selections'!C$21,C26)))&gt;0,'Dropdown Selections'!A$8,IF(SUMPRODUCT(--ISNUMBER(SEARCH('Dropdown Selections'!D$22:D$25,C26)))&gt;0,'Dropdown Selections'!A$9,IF(C26="331900 - Federal Grant - Other","OTHER",IF(C26="Total","TOTAL OF ALL CATEGORIES",""))))))))))</f>
        <v>TRANSPORTATION</v>
      </c>
      <c r="H26" s="14"/>
      <c r="I26" s="42">
        <v>491185</v>
      </c>
      <c r="J26" s="14"/>
      <c r="K26" s="14"/>
      <c r="L26" s="14"/>
      <c r="M26" s="14"/>
      <c r="N26" s="14"/>
      <c r="O26" s="14"/>
      <c r="P26" s="14"/>
      <c r="Q26" s="80"/>
      <c r="R26" s="79"/>
      <c r="S26" s="81">
        <v>491185</v>
      </c>
      <c r="T26" s="79"/>
    </row>
    <row r="27" spans="2:20" x14ac:dyDescent="0.2">
      <c r="B27" s="15"/>
      <c r="C27" s="77" t="s">
        <v>17</v>
      </c>
      <c r="D27" s="78"/>
      <c r="E27" s="78"/>
      <c r="F27" s="79"/>
      <c r="G27" s="8" t="str">
        <f>IF(SUMPRODUCT(--ISNUMBER(SEARCH('Dropdown Selections'!C$2,C27)))&gt;0,'Dropdown Selections'!A$2,IF(SUMPRODUCT(--ISNUMBER(SEARCH('Dropdown Selections'!C$3,C27)))&gt;0,'Dropdown Selections'!A$3,IF(SUMPRODUCT(--ISNUMBER(SEARCH('Dropdown Selections'!D$4:D$9,C27)))&gt;0,'Dropdown Selections'!A$4,IF(SUMPRODUCT(--ISNUMBER(SEARCH('Dropdown Selections'!D$11:D$13,C27)))&gt;0,'Dropdown Selections'!A$5,IF(SUMPRODUCT(--ISNUMBER(SEARCH('Dropdown Selections'!C$15,C27)))&gt;0,'Dropdown Selections'!A$6,IF(SUMPRODUCT(--ISNUMBER(SEARCH('Dropdown Selections'!D$16:D$19,C27)))&gt;0,'Dropdown Selections'!A$7,IF(SUMPRODUCT(--ISNUMBER(SEARCH('Dropdown Selections'!C$21,C27)))&gt;0,'Dropdown Selections'!A$8,IF(SUMPRODUCT(--ISNUMBER(SEARCH('Dropdown Selections'!D$22:D$25,C27)))&gt;0,'Dropdown Selections'!A$9,IF(C27="331900 - Federal Grant - Other","OTHER",IF(C27="Total","TOTAL OF ALL CATEGORIES",""))))))))))</f>
        <v>ECONOMIC ENVIRONMENT</v>
      </c>
      <c r="H27" s="14"/>
      <c r="I27" s="41">
        <v>682</v>
      </c>
      <c r="J27" s="14"/>
      <c r="K27" s="14"/>
      <c r="L27" s="14"/>
      <c r="M27" s="14"/>
      <c r="N27" s="14"/>
      <c r="O27" s="14"/>
      <c r="P27" s="14"/>
      <c r="Q27" s="80"/>
      <c r="R27" s="79"/>
      <c r="S27" s="91">
        <v>682</v>
      </c>
      <c r="T27" s="79"/>
    </row>
    <row r="28" spans="2:20" x14ac:dyDescent="0.2">
      <c r="B28" s="15"/>
      <c r="C28" s="77" t="s">
        <v>32</v>
      </c>
      <c r="D28" s="78"/>
      <c r="E28" s="78"/>
      <c r="F28" s="79"/>
      <c r="G28" s="8" t="str">
        <f>IF(SUMPRODUCT(--ISNUMBER(SEARCH('Dropdown Selections'!C$2,C28)))&gt;0,'Dropdown Selections'!A$2,IF(SUMPRODUCT(--ISNUMBER(SEARCH('Dropdown Selections'!C$3,C28)))&gt;0,'Dropdown Selections'!A$3,IF(SUMPRODUCT(--ISNUMBER(SEARCH('Dropdown Selections'!D$4:D$9,C28)))&gt;0,'Dropdown Selections'!A$4,IF(SUMPRODUCT(--ISNUMBER(SEARCH('Dropdown Selections'!D$11:D$13,C28)))&gt;0,'Dropdown Selections'!A$5,IF(SUMPRODUCT(--ISNUMBER(SEARCH('Dropdown Selections'!C$15,C28)))&gt;0,'Dropdown Selections'!A$6,IF(SUMPRODUCT(--ISNUMBER(SEARCH('Dropdown Selections'!D$16:D$19,C28)))&gt;0,'Dropdown Selections'!A$7,IF(SUMPRODUCT(--ISNUMBER(SEARCH('Dropdown Selections'!C$21,C28)))&gt;0,'Dropdown Selections'!A$8,IF(SUMPRODUCT(--ISNUMBER(SEARCH('Dropdown Selections'!D$22:D$25,C28)))&gt;0,'Dropdown Selections'!A$9,IF(C28="331900 - Federal Grant - Other","OTHER",IF(C28="Total","TOTAL OF ALL CATEGORIES",""))))))))))</f>
        <v>HEALTH &amp; HUMAN SERVICES</v>
      </c>
      <c r="H28" s="42">
        <v>59359</v>
      </c>
      <c r="I28" s="14"/>
      <c r="J28" s="14"/>
      <c r="K28" s="14"/>
      <c r="L28" s="14"/>
      <c r="M28" s="14"/>
      <c r="N28" s="14"/>
      <c r="O28" s="14"/>
      <c r="P28" s="14"/>
      <c r="Q28" s="80"/>
      <c r="R28" s="79"/>
      <c r="S28" s="81">
        <v>59359</v>
      </c>
      <c r="T28" s="79"/>
    </row>
    <row r="29" spans="2:20" x14ac:dyDescent="0.2">
      <c r="B29" s="15"/>
      <c r="C29" s="77" t="s">
        <v>24</v>
      </c>
      <c r="D29" s="78"/>
      <c r="E29" s="78"/>
      <c r="F29" s="79"/>
      <c r="G29" s="8" t="str">
        <f>IF(SUMPRODUCT(--ISNUMBER(SEARCH('Dropdown Selections'!C$2,C29)))&gt;0,'Dropdown Selections'!A$2,IF(SUMPRODUCT(--ISNUMBER(SEARCH('Dropdown Selections'!C$3,C29)))&gt;0,'Dropdown Selections'!A$3,IF(SUMPRODUCT(--ISNUMBER(SEARCH('Dropdown Selections'!D$4:D$9,C29)))&gt;0,'Dropdown Selections'!A$4,IF(SUMPRODUCT(--ISNUMBER(SEARCH('Dropdown Selections'!D$11:D$13,C29)))&gt;0,'Dropdown Selections'!A$5,IF(SUMPRODUCT(--ISNUMBER(SEARCH('Dropdown Selections'!C$15,C29)))&gt;0,'Dropdown Selections'!A$6,IF(SUMPRODUCT(--ISNUMBER(SEARCH('Dropdown Selections'!D$16:D$19,C29)))&gt;0,'Dropdown Selections'!A$7,IF(SUMPRODUCT(--ISNUMBER(SEARCH('Dropdown Selections'!C$21,C29)))&gt;0,'Dropdown Selections'!A$8,IF(SUMPRODUCT(--ISNUMBER(SEARCH('Dropdown Selections'!D$22:D$25,C29)))&gt;0,'Dropdown Selections'!A$9,IF(C29="331900 - Federal Grant - Other","OTHER",IF(C29="Total","TOTAL OF ALL CATEGORIES",""))))))))))</f>
        <v>HEALTH &amp; HUMAN SERVICES</v>
      </c>
      <c r="H29" s="14"/>
      <c r="I29" s="42">
        <v>160840</v>
      </c>
      <c r="J29" s="14"/>
      <c r="K29" s="14"/>
      <c r="L29" s="14"/>
      <c r="M29" s="14"/>
      <c r="N29" s="14"/>
      <c r="O29" s="14"/>
      <c r="P29" s="14"/>
      <c r="Q29" s="80"/>
      <c r="R29" s="79"/>
      <c r="S29" s="81">
        <v>160840</v>
      </c>
      <c r="T29" s="79"/>
    </row>
    <row r="30" spans="2:20" x14ac:dyDescent="0.2">
      <c r="B30" s="15"/>
      <c r="C30" s="77" t="s">
        <v>18</v>
      </c>
      <c r="D30" s="78"/>
      <c r="E30" s="78"/>
      <c r="F30" s="79"/>
      <c r="G30" s="8" t="str">
        <f>IF(SUMPRODUCT(--ISNUMBER(SEARCH('Dropdown Selections'!C$2,C30)))&gt;0,'Dropdown Selections'!A$2,IF(SUMPRODUCT(--ISNUMBER(SEARCH('Dropdown Selections'!C$3,C30)))&gt;0,'Dropdown Selections'!A$3,IF(SUMPRODUCT(--ISNUMBER(SEARCH('Dropdown Selections'!D$4:D$9,C30)))&gt;0,'Dropdown Selections'!A$4,IF(SUMPRODUCT(--ISNUMBER(SEARCH('Dropdown Selections'!D$11:D$13,C30)))&gt;0,'Dropdown Selections'!A$5,IF(SUMPRODUCT(--ISNUMBER(SEARCH('Dropdown Selections'!C$15,C30)))&gt;0,'Dropdown Selections'!A$6,IF(SUMPRODUCT(--ISNUMBER(SEARCH('Dropdown Selections'!D$16:D$19,C30)))&gt;0,'Dropdown Selections'!A$7,IF(SUMPRODUCT(--ISNUMBER(SEARCH('Dropdown Selections'!C$21,C30)))&gt;0,'Dropdown Selections'!A$8,IF(SUMPRODUCT(--ISNUMBER(SEARCH('Dropdown Selections'!D$22:D$25,C30)))&gt;0,'Dropdown Selections'!A$9,IF(C30="331900 - Federal Grant - Other","OTHER",IF(C30="Total","TOTAL OF ALL CATEGORIES",""))))))))))</f>
        <v>HEALTH &amp; HUMAN SERVICES</v>
      </c>
      <c r="H30" s="42">
        <v>320081</v>
      </c>
      <c r="I30" s="14"/>
      <c r="J30" s="14"/>
      <c r="K30" s="14"/>
      <c r="L30" s="14"/>
      <c r="M30" s="14"/>
      <c r="N30" s="14"/>
      <c r="O30" s="14"/>
      <c r="P30" s="14"/>
      <c r="Q30" s="80"/>
      <c r="R30" s="79"/>
      <c r="S30" s="81">
        <v>320081</v>
      </c>
      <c r="T30" s="79"/>
    </row>
    <row r="31" spans="2:20" x14ac:dyDescent="0.2">
      <c r="B31" s="15"/>
      <c r="C31" s="77" t="s">
        <v>22</v>
      </c>
      <c r="D31" s="78"/>
      <c r="E31" s="78"/>
      <c r="F31" s="79"/>
      <c r="G31" s="8" t="str">
        <f>IF(SUMPRODUCT(--ISNUMBER(SEARCH('Dropdown Selections'!C$2,C31)))&gt;0,'Dropdown Selections'!A$2,IF(SUMPRODUCT(--ISNUMBER(SEARCH('Dropdown Selections'!C$3,C31)))&gt;0,'Dropdown Selections'!A$3,IF(SUMPRODUCT(--ISNUMBER(SEARCH('Dropdown Selections'!D$4:D$9,C31)))&gt;0,'Dropdown Selections'!A$4,IF(SUMPRODUCT(--ISNUMBER(SEARCH('Dropdown Selections'!D$11:D$13,C31)))&gt;0,'Dropdown Selections'!A$5,IF(SUMPRODUCT(--ISNUMBER(SEARCH('Dropdown Selections'!C$15,C31)))&gt;0,'Dropdown Selections'!A$6,IF(SUMPRODUCT(--ISNUMBER(SEARCH('Dropdown Selections'!D$16:D$19,C31)))&gt;0,'Dropdown Selections'!A$7,IF(SUMPRODUCT(--ISNUMBER(SEARCH('Dropdown Selections'!C$21,C31)))&gt;0,'Dropdown Selections'!A$8,IF(SUMPRODUCT(--ISNUMBER(SEARCH('Dropdown Selections'!D$22:D$25,C31)))&gt;0,'Dropdown Selections'!A$9,IF(C31="331900 - Federal Grant - Other","OTHER",IF(C31="Total","TOTAL OF ALL CATEGORIES",""))))))))))</f>
        <v>CULTURE/RECREATION</v>
      </c>
      <c r="H31" s="14"/>
      <c r="I31" s="41">
        <v>10</v>
      </c>
      <c r="J31" s="14"/>
      <c r="K31" s="14"/>
      <c r="L31" s="14"/>
      <c r="M31" s="14"/>
      <c r="N31" s="14"/>
      <c r="O31" s="14"/>
      <c r="P31" s="14"/>
      <c r="Q31" s="80"/>
      <c r="R31" s="79"/>
      <c r="S31" s="91">
        <v>10</v>
      </c>
      <c r="T31" s="79"/>
    </row>
    <row r="32" spans="2:20" x14ac:dyDescent="0.2">
      <c r="B32" s="13"/>
      <c r="C32" s="70" t="s">
        <v>12</v>
      </c>
      <c r="D32" s="71"/>
      <c r="E32" s="84" t="s">
        <v>12</v>
      </c>
      <c r="F32" s="79"/>
      <c r="G32" s="8" t="str">
        <f>IF(SUMPRODUCT(--ISNUMBER(SEARCH('Dropdown Selections'!C$2,C32)))&gt;0,'Dropdown Selections'!A$2,IF(SUMPRODUCT(--ISNUMBER(SEARCH('Dropdown Selections'!C$3,C32)))&gt;0,'Dropdown Selections'!A$3,IF(SUMPRODUCT(--ISNUMBER(SEARCH('Dropdown Selections'!D$4:D$9,C32)))&gt;0,'Dropdown Selections'!A$4,IF(SUMPRODUCT(--ISNUMBER(SEARCH('Dropdown Selections'!D$11:D$13,C32)))&gt;0,'Dropdown Selections'!A$5,IF(SUMPRODUCT(--ISNUMBER(SEARCH('Dropdown Selections'!C$15,C32)))&gt;0,'Dropdown Selections'!A$6,IF(SUMPRODUCT(--ISNUMBER(SEARCH('Dropdown Selections'!D$16:D$19,C32)))&gt;0,'Dropdown Selections'!A$7,IF(SUMPRODUCT(--ISNUMBER(SEARCH('Dropdown Selections'!C$21,C32)))&gt;0,'Dropdown Selections'!A$8,IF(SUMPRODUCT(--ISNUMBER(SEARCH('Dropdown Selections'!D$22:D$25,C32)))&gt;0,'Dropdown Selections'!A$9,IF(C32="331900 - Federal Grant - Other","OTHER",IF(C32="Total","TOTAL OF ALL CATEGORIES",""))))))))))</f>
        <v>TOTAL OF ALL CATEGORIES</v>
      </c>
      <c r="H32" s="43">
        <v>1712609</v>
      </c>
      <c r="I32" s="43">
        <v>652717</v>
      </c>
      <c r="J32" s="12"/>
      <c r="K32" s="12"/>
      <c r="L32" s="12"/>
      <c r="M32" s="43">
        <v>2282586</v>
      </c>
      <c r="N32" s="12"/>
      <c r="O32" s="12"/>
      <c r="P32" s="12"/>
      <c r="Q32" s="85"/>
      <c r="R32" s="79"/>
      <c r="S32" s="86">
        <v>4647912</v>
      </c>
      <c r="T32" s="79"/>
    </row>
    <row r="33" spans="2:20" x14ac:dyDescent="0.2">
      <c r="B33" s="89" t="s">
        <v>44</v>
      </c>
      <c r="C33" s="78"/>
      <c r="D33" s="78"/>
      <c r="E33" s="78"/>
      <c r="F33" s="78"/>
      <c r="G33" s="78"/>
      <c r="H33" s="78"/>
      <c r="I33" s="78"/>
      <c r="J33" s="79"/>
      <c r="K33" s="17"/>
      <c r="L33" s="17"/>
      <c r="M33" s="17"/>
      <c r="N33" s="17"/>
      <c r="O33" s="17"/>
      <c r="P33" s="17"/>
      <c r="Q33" s="90"/>
      <c r="R33" s="79"/>
      <c r="S33" s="90"/>
      <c r="T33" s="79"/>
    </row>
    <row r="34" spans="2:20" ht="18" x14ac:dyDescent="0.2">
      <c r="B34" s="87" t="s">
        <v>2</v>
      </c>
      <c r="C34" s="83"/>
      <c r="D34" s="83"/>
      <c r="E34" s="83"/>
      <c r="F34" s="83"/>
      <c r="H34" s="16" t="s">
        <v>3</v>
      </c>
      <c r="I34" s="9" t="s">
        <v>194</v>
      </c>
      <c r="J34" s="16" t="s">
        <v>4</v>
      </c>
      <c r="K34" s="16" t="s">
        <v>5</v>
      </c>
      <c r="L34" s="16" t="s">
        <v>6</v>
      </c>
      <c r="M34" s="16" t="s">
        <v>7</v>
      </c>
      <c r="N34" s="16" t="s">
        <v>8</v>
      </c>
      <c r="O34" s="16" t="s">
        <v>9</v>
      </c>
      <c r="P34" s="16" t="s">
        <v>10</v>
      </c>
      <c r="Q34" s="88" t="s">
        <v>11</v>
      </c>
      <c r="R34" s="79"/>
      <c r="S34" s="88" t="s">
        <v>198</v>
      </c>
      <c r="T34" s="79"/>
    </row>
    <row r="35" spans="2:20" x14ac:dyDescent="0.2">
      <c r="B35" s="15"/>
      <c r="C35" s="77" t="s">
        <v>13</v>
      </c>
      <c r="D35" s="78"/>
      <c r="E35" s="78"/>
      <c r="F35" s="79"/>
      <c r="G35" s="8" t="str">
        <f>IF(SUMPRODUCT(--ISNUMBER(SEARCH('Dropdown Selections'!C$2,C35)))&gt;0,'Dropdown Selections'!A$2,IF(SUMPRODUCT(--ISNUMBER(SEARCH('Dropdown Selections'!C$3,C35)))&gt;0,'Dropdown Selections'!A$3,IF(SUMPRODUCT(--ISNUMBER(SEARCH('Dropdown Selections'!D$4:D$9,C35)))&gt;0,'Dropdown Selections'!A$4,IF(SUMPRODUCT(--ISNUMBER(SEARCH('Dropdown Selections'!D$11:D$13,C35)))&gt;0,'Dropdown Selections'!A$5,IF(SUMPRODUCT(--ISNUMBER(SEARCH('Dropdown Selections'!C$15,C35)))&gt;0,'Dropdown Selections'!A$6,IF(SUMPRODUCT(--ISNUMBER(SEARCH('Dropdown Selections'!D$16:D$19,C35)))&gt;0,'Dropdown Selections'!A$7,IF(SUMPRODUCT(--ISNUMBER(SEARCH('Dropdown Selections'!C$21,C35)))&gt;0,'Dropdown Selections'!A$8,IF(SUMPRODUCT(--ISNUMBER(SEARCH('Dropdown Selections'!D$22:D$25,C35)))&gt;0,'Dropdown Selections'!A$9,IF(C35="331900 - Federal Grant - Other","OTHER",IF(C35="Total","TOTAL OF ALL CATEGORIES",""))))))))))</f>
        <v>GENERAL GOVERNMENT</v>
      </c>
      <c r="H35" s="42">
        <v>69674</v>
      </c>
      <c r="I35" s="14"/>
      <c r="J35" s="14"/>
      <c r="K35" s="14"/>
      <c r="L35" s="14"/>
      <c r="M35" s="14"/>
      <c r="N35" s="14"/>
      <c r="O35" s="14"/>
      <c r="P35" s="14"/>
      <c r="Q35" s="80"/>
      <c r="R35" s="79"/>
      <c r="S35" s="81">
        <v>69674</v>
      </c>
      <c r="T35" s="79"/>
    </row>
    <row r="36" spans="2:20" x14ac:dyDescent="0.2">
      <c r="B36" s="15"/>
      <c r="C36" s="77" t="s">
        <v>14</v>
      </c>
      <c r="D36" s="78"/>
      <c r="E36" s="78"/>
      <c r="F36" s="79"/>
      <c r="G36" s="8" t="str">
        <f>IF(SUMPRODUCT(--ISNUMBER(SEARCH('Dropdown Selections'!C$2,C36)))&gt;0,'Dropdown Selections'!A$2,IF(SUMPRODUCT(--ISNUMBER(SEARCH('Dropdown Selections'!C$3,C36)))&gt;0,'Dropdown Selections'!A$3,IF(SUMPRODUCT(--ISNUMBER(SEARCH('Dropdown Selections'!D$4:D$9,C36)))&gt;0,'Dropdown Selections'!A$4,IF(SUMPRODUCT(--ISNUMBER(SEARCH('Dropdown Selections'!D$11:D$13,C36)))&gt;0,'Dropdown Selections'!A$5,IF(SUMPRODUCT(--ISNUMBER(SEARCH('Dropdown Selections'!C$15,C36)))&gt;0,'Dropdown Selections'!A$6,IF(SUMPRODUCT(--ISNUMBER(SEARCH('Dropdown Selections'!D$16:D$19,C36)))&gt;0,'Dropdown Selections'!A$7,IF(SUMPRODUCT(--ISNUMBER(SEARCH('Dropdown Selections'!C$21,C36)))&gt;0,'Dropdown Selections'!A$8,IF(SUMPRODUCT(--ISNUMBER(SEARCH('Dropdown Selections'!D$22:D$25,C36)))&gt;0,'Dropdown Selections'!A$9,IF(C36="331900 - Federal Grant - Other","OTHER",IF(C36="Total","TOTAL OF ALL CATEGORIES",""))))))))))</f>
        <v>PUBLIC SAFETY</v>
      </c>
      <c r="H36" s="42">
        <v>27527</v>
      </c>
      <c r="I36" s="14"/>
      <c r="J36" s="14"/>
      <c r="K36" s="14"/>
      <c r="L36" s="14"/>
      <c r="M36" s="14"/>
      <c r="N36" s="14"/>
      <c r="O36" s="14"/>
      <c r="P36" s="14"/>
      <c r="Q36" s="80"/>
      <c r="R36" s="79"/>
      <c r="S36" s="81">
        <v>27527</v>
      </c>
      <c r="T36" s="79"/>
    </row>
    <row r="37" spans="2:20" x14ac:dyDescent="0.2">
      <c r="B37" s="15"/>
      <c r="C37" s="77" t="s">
        <v>15</v>
      </c>
      <c r="D37" s="78"/>
      <c r="E37" s="78"/>
      <c r="F37" s="79"/>
      <c r="G37" s="8" t="str">
        <f>IF(SUMPRODUCT(--ISNUMBER(SEARCH('Dropdown Selections'!C$2,C37)))&gt;0,'Dropdown Selections'!A$2,IF(SUMPRODUCT(--ISNUMBER(SEARCH('Dropdown Selections'!C$3,C37)))&gt;0,'Dropdown Selections'!A$3,IF(SUMPRODUCT(--ISNUMBER(SEARCH('Dropdown Selections'!D$4:D$9,C37)))&gt;0,'Dropdown Selections'!A$4,IF(SUMPRODUCT(--ISNUMBER(SEARCH('Dropdown Selections'!D$11:D$13,C37)))&gt;0,'Dropdown Selections'!A$5,IF(SUMPRODUCT(--ISNUMBER(SEARCH('Dropdown Selections'!C$15,C37)))&gt;0,'Dropdown Selections'!A$6,IF(SUMPRODUCT(--ISNUMBER(SEARCH('Dropdown Selections'!D$16:D$19,C37)))&gt;0,'Dropdown Selections'!A$7,IF(SUMPRODUCT(--ISNUMBER(SEARCH('Dropdown Selections'!C$21,C37)))&gt;0,'Dropdown Selections'!A$8,IF(SUMPRODUCT(--ISNUMBER(SEARCH('Dropdown Selections'!D$22:D$25,C37)))&gt;0,'Dropdown Selections'!A$9,IF(C37="331900 - Federal Grant - Other","OTHER",IF(C37="Total","TOTAL OF ALL CATEGORIES",""))))))))))</f>
        <v>PHYSICAL ENVIRONMENT</v>
      </c>
      <c r="H37" s="42">
        <v>79628</v>
      </c>
      <c r="I37" s="14"/>
      <c r="J37" s="14"/>
      <c r="K37" s="14"/>
      <c r="L37" s="14"/>
      <c r="M37" s="14"/>
      <c r="N37" s="14"/>
      <c r="O37" s="14"/>
      <c r="P37" s="14"/>
      <c r="Q37" s="80"/>
      <c r="R37" s="79"/>
      <c r="S37" s="81">
        <v>79628</v>
      </c>
      <c r="T37" s="79"/>
    </row>
    <row r="38" spans="2:20" x14ac:dyDescent="0.2">
      <c r="B38" s="15"/>
      <c r="C38" s="77" t="s">
        <v>27</v>
      </c>
      <c r="D38" s="78"/>
      <c r="E38" s="78"/>
      <c r="F38" s="79"/>
      <c r="G38" s="8" t="str">
        <f>IF(SUMPRODUCT(--ISNUMBER(SEARCH('Dropdown Selections'!C$2,C38)))&gt;0,'Dropdown Selections'!A$2,IF(SUMPRODUCT(--ISNUMBER(SEARCH('Dropdown Selections'!C$3,C38)))&gt;0,'Dropdown Selections'!A$3,IF(SUMPRODUCT(--ISNUMBER(SEARCH('Dropdown Selections'!D$4:D$9,C38)))&gt;0,'Dropdown Selections'!A$4,IF(SUMPRODUCT(--ISNUMBER(SEARCH('Dropdown Selections'!D$11:D$13,C38)))&gt;0,'Dropdown Selections'!A$5,IF(SUMPRODUCT(--ISNUMBER(SEARCH('Dropdown Selections'!C$15,C38)))&gt;0,'Dropdown Selections'!A$6,IF(SUMPRODUCT(--ISNUMBER(SEARCH('Dropdown Selections'!D$16:D$19,C38)))&gt;0,'Dropdown Selections'!A$7,IF(SUMPRODUCT(--ISNUMBER(SEARCH('Dropdown Selections'!C$21,C38)))&gt;0,'Dropdown Selections'!A$8,IF(SUMPRODUCT(--ISNUMBER(SEARCH('Dropdown Selections'!D$22:D$25,C38)))&gt;0,'Dropdown Selections'!A$9,IF(C38="331900 - Federal Grant - Other","OTHER",IF(C38="Total","TOTAL OF ALL CATEGORIES",""))))))))))</f>
        <v>TRANSPORTATION</v>
      </c>
      <c r="H38" s="14"/>
      <c r="I38" s="42">
        <v>531414</v>
      </c>
      <c r="J38" s="14"/>
      <c r="K38" s="14"/>
      <c r="L38" s="14"/>
      <c r="M38" s="14"/>
      <c r="N38" s="14"/>
      <c r="O38" s="14"/>
      <c r="P38" s="14"/>
      <c r="Q38" s="80"/>
      <c r="R38" s="79"/>
      <c r="S38" s="81">
        <v>531414</v>
      </c>
      <c r="T38" s="79"/>
    </row>
    <row r="39" spans="2:20" x14ac:dyDescent="0.2">
      <c r="B39" s="15"/>
      <c r="C39" s="77" t="s">
        <v>16</v>
      </c>
      <c r="D39" s="78"/>
      <c r="E39" s="78"/>
      <c r="F39" s="79"/>
      <c r="G39" s="8" t="str">
        <f>IF(SUMPRODUCT(--ISNUMBER(SEARCH('Dropdown Selections'!C$2,C39)))&gt;0,'Dropdown Selections'!A$2,IF(SUMPRODUCT(--ISNUMBER(SEARCH('Dropdown Selections'!C$3,C39)))&gt;0,'Dropdown Selections'!A$3,IF(SUMPRODUCT(--ISNUMBER(SEARCH('Dropdown Selections'!D$4:D$9,C39)))&gt;0,'Dropdown Selections'!A$4,IF(SUMPRODUCT(--ISNUMBER(SEARCH('Dropdown Selections'!D$11:D$13,C39)))&gt;0,'Dropdown Selections'!A$5,IF(SUMPRODUCT(--ISNUMBER(SEARCH('Dropdown Selections'!C$15,C39)))&gt;0,'Dropdown Selections'!A$6,IF(SUMPRODUCT(--ISNUMBER(SEARCH('Dropdown Selections'!D$16:D$19,C39)))&gt;0,'Dropdown Selections'!A$7,IF(SUMPRODUCT(--ISNUMBER(SEARCH('Dropdown Selections'!C$21,C39)))&gt;0,'Dropdown Selections'!A$8,IF(SUMPRODUCT(--ISNUMBER(SEARCH('Dropdown Selections'!D$22:D$25,C39)))&gt;0,'Dropdown Selections'!A$9,IF(C39="331900 - Federal Grant - Other","OTHER",IF(C39="Total","TOTAL OF ALL CATEGORIES",""))))))))))</f>
        <v>TRANSPORTATION</v>
      </c>
      <c r="H39" s="14"/>
      <c r="I39" s="42">
        <v>226032</v>
      </c>
      <c r="J39" s="14"/>
      <c r="K39" s="14"/>
      <c r="L39" s="14"/>
      <c r="M39" s="14"/>
      <c r="N39" s="14"/>
      <c r="O39" s="14"/>
      <c r="P39" s="14"/>
      <c r="Q39" s="80"/>
      <c r="R39" s="79"/>
      <c r="S39" s="81">
        <v>226032</v>
      </c>
      <c r="T39" s="79"/>
    </row>
    <row r="40" spans="2:20" x14ac:dyDescent="0.2">
      <c r="B40" s="15"/>
      <c r="C40" s="77" t="s">
        <v>17</v>
      </c>
      <c r="D40" s="78"/>
      <c r="E40" s="78"/>
      <c r="F40" s="79"/>
      <c r="G40" s="8" t="str">
        <f>IF(SUMPRODUCT(--ISNUMBER(SEARCH('Dropdown Selections'!C$2,C40)))&gt;0,'Dropdown Selections'!A$2,IF(SUMPRODUCT(--ISNUMBER(SEARCH('Dropdown Selections'!C$3,C40)))&gt;0,'Dropdown Selections'!A$3,IF(SUMPRODUCT(--ISNUMBER(SEARCH('Dropdown Selections'!D$4:D$9,C40)))&gt;0,'Dropdown Selections'!A$4,IF(SUMPRODUCT(--ISNUMBER(SEARCH('Dropdown Selections'!D$11:D$13,C40)))&gt;0,'Dropdown Selections'!A$5,IF(SUMPRODUCT(--ISNUMBER(SEARCH('Dropdown Selections'!C$15,C40)))&gt;0,'Dropdown Selections'!A$6,IF(SUMPRODUCT(--ISNUMBER(SEARCH('Dropdown Selections'!D$16:D$19,C40)))&gt;0,'Dropdown Selections'!A$7,IF(SUMPRODUCT(--ISNUMBER(SEARCH('Dropdown Selections'!C$21,C40)))&gt;0,'Dropdown Selections'!A$8,IF(SUMPRODUCT(--ISNUMBER(SEARCH('Dropdown Selections'!D$22:D$25,C40)))&gt;0,'Dropdown Selections'!A$9,IF(C40="331900 - Federal Grant - Other","OTHER",IF(C40="Total","TOTAL OF ALL CATEGORIES",""))))))))))</f>
        <v>ECONOMIC ENVIRONMENT</v>
      </c>
      <c r="H40" s="42">
        <v>99254</v>
      </c>
      <c r="I40" s="14"/>
      <c r="J40" s="14"/>
      <c r="K40" s="14"/>
      <c r="L40" s="14"/>
      <c r="M40" s="14"/>
      <c r="N40" s="14"/>
      <c r="O40" s="14"/>
      <c r="P40" s="14"/>
      <c r="Q40" s="80"/>
      <c r="R40" s="79"/>
      <c r="S40" s="81">
        <v>99254</v>
      </c>
      <c r="T40" s="79"/>
    </row>
    <row r="41" spans="2:20" x14ac:dyDescent="0.2">
      <c r="B41" s="15"/>
      <c r="C41" s="77" t="s">
        <v>24</v>
      </c>
      <c r="D41" s="78"/>
      <c r="E41" s="78"/>
      <c r="F41" s="79"/>
      <c r="G41" s="8" t="str">
        <f>IF(SUMPRODUCT(--ISNUMBER(SEARCH('Dropdown Selections'!C$2,C41)))&gt;0,'Dropdown Selections'!A$2,IF(SUMPRODUCT(--ISNUMBER(SEARCH('Dropdown Selections'!C$3,C41)))&gt;0,'Dropdown Selections'!A$3,IF(SUMPRODUCT(--ISNUMBER(SEARCH('Dropdown Selections'!D$4:D$9,C41)))&gt;0,'Dropdown Selections'!A$4,IF(SUMPRODUCT(--ISNUMBER(SEARCH('Dropdown Selections'!D$11:D$13,C41)))&gt;0,'Dropdown Selections'!A$5,IF(SUMPRODUCT(--ISNUMBER(SEARCH('Dropdown Selections'!C$15,C41)))&gt;0,'Dropdown Selections'!A$6,IF(SUMPRODUCT(--ISNUMBER(SEARCH('Dropdown Selections'!D$16:D$19,C41)))&gt;0,'Dropdown Selections'!A$7,IF(SUMPRODUCT(--ISNUMBER(SEARCH('Dropdown Selections'!C$21,C41)))&gt;0,'Dropdown Selections'!A$8,IF(SUMPRODUCT(--ISNUMBER(SEARCH('Dropdown Selections'!D$22:D$25,C41)))&gt;0,'Dropdown Selections'!A$9,IF(C41="331900 - Federal Grant - Other","OTHER",IF(C41="Total","TOTAL OF ALL CATEGORIES",""))))))))))</f>
        <v>HEALTH &amp; HUMAN SERVICES</v>
      </c>
      <c r="H41" s="42">
        <v>51722</v>
      </c>
      <c r="I41" s="14"/>
      <c r="J41" s="14"/>
      <c r="K41" s="14"/>
      <c r="L41" s="14"/>
      <c r="M41" s="14"/>
      <c r="N41" s="14"/>
      <c r="O41" s="14"/>
      <c r="P41" s="14"/>
      <c r="Q41" s="80"/>
      <c r="R41" s="79"/>
      <c r="S41" s="81">
        <v>51722</v>
      </c>
      <c r="T41" s="79"/>
    </row>
    <row r="42" spans="2:20" x14ac:dyDescent="0.2">
      <c r="B42" s="15"/>
      <c r="C42" s="77" t="s">
        <v>22</v>
      </c>
      <c r="D42" s="78"/>
      <c r="E42" s="78"/>
      <c r="F42" s="79"/>
      <c r="G42" s="8" t="str">
        <f>IF(SUMPRODUCT(--ISNUMBER(SEARCH('Dropdown Selections'!C$2,C42)))&gt;0,'Dropdown Selections'!A$2,IF(SUMPRODUCT(--ISNUMBER(SEARCH('Dropdown Selections'!C$3,C42)))&gt;0,'Dropdown Selections'!A$3,IF(SUMPRODUCT(--ISNUMBER(SEARCH('Dropdown Selections'!D$4:D$9,C42)))&gt;0,'Dropdown Selections'!A$4,IF(SUMPRODUCT(--ISNUMBER(SEARCH('Dropdown Selections'!D$11:D$13,C42)))&gt;0,'Dropdown Selections'!A$5,IF(SUMPRODUCT(--ISNUMBER(SEARCH('Dropdown Selections'!C$15,C42)))&gt;0,'Dropdown Selections'!A$6,IF(SUMPRODUCT(--ISNUMBER(SEARCH('Dropdown Selections'!D$16:D$19,C42)))&gt;0,'Dropdown Selections'!A$7,IF(SUMPRODUCT(--ISNUMBER(SEARCH('Dropdown Selections'!C$21,C42)))&gt;0,'Dropdown Selections'!A$8,IF(SUMPRODUCT(--ISNUMBER(SEARCH('Dropdown Selections'!D$22:D$25,C42)))&gt;0,'Dropdown Selections'!A$9,IF(C42="331900 - Federal Grant - Other","OTHER",IF(C42="Total","TOTAL OF ALL CATEGORIES",""))))))))))</f>
        <v>CULTURE/RECREATION</v>
      </c>
      <c r="H42" s="42">
        <v>63657</v>
      </c>
      <c r="I42" s="14"/>
      <c r="J42" s="14"/>
      <c r="K42" s="14"/>
      <c r="L42" s="14"/>
      <c r="M42" s="14"/>
      <c r="N42" s="14"/>
      <c r="O42" s="14"/>
      <c r="P42" s="14"/>
      <c r="Q42" s="80"/>
      <c r="R42" s="79"/>
      <c r="S42" s="81">
        <v>63657</v>
      </c>
      <c r="T42" s="79"/>
    </row>
    <row r="43" spans="2:20" x14ac:dyDescent="0.2">
      <c r="B43" s="15"/>
      <c r="C43" s="77" t="s">
        <v>43</v>
      </c>
      <c r="D43" s="78"/>
      <c r="E43" s="78"/>
      <c r="F43" s="79"/>
      <c r="G43" s="8" t="str">
        <f>IF(SUMPRODUCT(--ISNUMBER(SEARCH('Dropdown Selections'!C$2,C43)))&gt;0,'Dropdown Selections'!A$2,IF(SUMPRODUCT(--ISNUMBER(SEARCH('Dropdown Selections'!C$3,C43)))&gt;0,'Dropdown Selections'!A$3,IF(SUMPRODUCT(--ISNUMBER(SEARCH('Dropdown Selections'!D$4:D$9,C43)))&gt;0,'Dropdown Selections'!A$4,IF(SUMPRODUCT(--ISNUMBER(SEARCH('Dropdown Selections'!D$11:D$13,C43)))&gt;0,'Dropdown Selections'!A$5,IF(SUMPRODUCT(--ISNUMBER(SEARCH('Dropdown Selections'!C$15,C43)))&gt;0,'Dropdown Selections'!A$6,IF(SUMPRODUCT(--ISNUMBER(SEARCH('Dropdown Selections'!D$16:D$19,C43)))&gt;0,'Dropdown Selections'!A$7,IF(SUMPRODUCT(--ISNUMBER(SEARCH('Dropdown Selections'!C$21,C43)))&gt;0,'Dropdown Selections'!A$8,IF(SUMPRODUCT(--ISNUMBER(SEARCH('Dropdown Selections'!D$22:D$25,C43)))&gt;0,'Dropdown Selections'!A$9,IF(C43="331900 - Federal Grant - Other","OTHER",IF(C43="Total","TOTAL OF ALL CATEGORIES",""))))))))))</f>
        <v>COURTS</v>
      </c>
      <c r="H43" s="42">
        <v>1076</v>
      </c>
      <c r="I43" s="14"/>
      <c r="J43" s="14"/>
      <c r="K43" s="14"/>
      <c r="L43" s="14"/>
      <c r="M43" s="14"/>
      <c r="N43" s="14"/>
      <c r="O43" s="14"/>
      <c r="P43" s="14"/>
      <c r="Q43" s="80"/>
      <c r="R43" s="79"/>
      <c r="S43" s="81">
        <v>1076</v>
      </c>
      <c r="T43" s="79"/>
    </row>
    <row r="44" spans="2:20" x14ac:dyDescent="0.2">
      <c r="B44" s="15"/>
      <c r="C44" s="77" t="s">
        <v>29</v>
      </c>
      <c r="D44" s="78"/>
      <c r="E44" s="78"/>
      <c r="F44" s="79"/>
      <c r="G44" s="8" t="str">
        <f>IF(SUMPRODUCT(--ISNUMBER(SEARCH('Dropdown Selections'!C$2,C44)))&gt;0,'Dropdown Selections'!A$2,IF(SUMPRODUCT(--ISNUMBER(SEARCH('Dropdown Selections'!C$3,C44)))&gt;0,'Dropdown Selections'!A$3,IF(SUMPRODUCT(--ISNUMBER(SEARCH('Dropdown Selections'!D$4:D$9,C44)))&gt;0,'Dropdown Selections'!A$4,IF(SUMPRODUCT(--ISNUMBER(SEARCH('Dropdown Selections'!D$11:D$13,C44)))&gt;0,'Dropdown Selections'!A$5,IF(SUMPRODUCT(--ISNUMBER(SEARCH('Dropdown Selections'!C$15,C44)))&gt;0,'Dropdown Selections'!A$6,IF(SUMPRODUCT(--ISNUMBER(SEARCH('Dropdown Selections'!D$16:D$19,C44)))&gt;0,'Dropdown Selections'!A$7,IF(SUMPRODUCT(--ISNUMBER(SEARCH('Dropdown Selections'!C$21,C44)))&gt;0,'Dropdown Selections'!A$8,IF(SUMPRODUCT(--ISNUMBER(SEARCH('Dropdown Selections'!D$22:D$25,C44)))&gt;0,'Dropdown Selections'!A$9,IF(C44="331900 - Federal Grant - Other","OTHER",IF(C44="Total","TOTAL OF ALL CATEGORIES",""))))))))))</f>
        <v>OTHER</v>
      </c>
      <c r="H44" s="42">
        <v>55973</v>
      </c>
      <c r="I44" s="42">
        <v>15035</v>
      </c>
      <c r="J44" s="14"/>
      <c r="K44" s="14"/>
      <c r="L44" s="14"/>
      <c r="M44" s="14"/>
      <c r="N44" s="14"/>
      <c r="O44" s="14"/>
      <c r="P44" s="14"/>
      <c r="Q44" s="80"/>
      <c r="R44" s="79"/>
      <c r="S44" s="81">
        <v>71008</v>
      </c>
      <c r="T44" s="79"/>
    </row>
    <row r="45" spans="2:20" x14ac:dyDescent="0.2">
      <c r="B45" s="13"/>
      <c r="C45" s="70" t="s">
        <v>12</v>
      </c>
      <c r="D45" s="71"/>
      <c r="E45" s="84" t="s">
        <v>12</v>
      </c>
      <c r="F45" s="79"/>
      <c r="G45" s="8" t="str">
        <f>IF(SUMPRODUCT(--ISNUMBER(SEARCH('Dropdown Selections'!C$2,C45)))&gt;0,'Dropdown Selections'!A$2,IF(SUMPRODUCT(--ISNUMBER(SEARCH('Dropdown Selections'!C$3,C45)))&gt;0,'Dropdown Selections'!A$3,IF(SUMPRODUCT(--ISNUMBER(SEARCH('Dropdown Selections'!D$4:D$9,C45)))&gt;0,'Dropdown Selections'!A$4,IF(SUMPRODUCT(--ISNUMBER(SEARCH('Dropdown Selections'!D$11:D$13,C45)))&gt;0,'Dropdown Selections'!A$5,IF(SUMPRODUCT(--ISNUMBER(SEARCH('Dropdown Selections'!C$15,C45)))&gt;0,'Dropdown Selections'!A$6,IF(SUMPRODUCT(--ISNUMBER(SEARCH('Dropdown Selections'!D$16:D$19,C45)))&gt;0,'Dropdown Selections'!A$7,IF(SUMPRODUCT(--ISNUMBER(SEARCH('Dropdown Selections'!C$21,C45)))&gt;0,'Dropdown Selections'!A$8,IF(SUMPRODUCT(--ISNUMBER(SEARCH('Dropdown Selections'!D$22:D$25,C45)))&gt;0,'Dropdown Selections'!A$9,IF(C45="331900 - Federal Grant - Other","OTHER",IF(C45="Total","TOTAL OF ALL CATEGORIES",""))))))))))</f>
        <v>TOTAL OF ALL CATEGORIES</v>
      </c>
      <c r="H45" s="43">
        <v>448511</v>
      </c>
      <c r="I45" s="43">
        <v>772481</v>
      </c>
      <c r="J45" s="12"/>
      <c r="K45" s="12"/>
      <c r="L45" s="12"/>
      <c r="M45" s="12"/>
      <c r="N45" s="12"/>
      <c r="O45" s="12"/>
      <c r="P45" s="12"/>
      <c r="Q45" s="85"/>
      <c r="R45" s="79"/>
      <c r="S45" s="86">
        <v>1220992</v>
      </c>
      <c r="T45" s="79"/>
    </row>
    <row r="46" spans="2:20" x14ac:dyDescent="0.2">
      <c r="B46" s="89" t="s">
        <v>42</v>
      </c>
      <c r="C46" s="78"/>
      <c r="D46" s="78"/>
      <c r="E46" s="78"/>
      <c r="F46" s="78"/>
      <c r="G46" s="78"/>
      <c r="H46" s="78"/>
      <c r="I46" s="78"/>
      <c r="J46" s="79"/>
      <c r="K46" s="17"/>
      <c r="L46" s="17"/>
      <c r="M46" s="17"/>
      <c r="N46" s="17"/>
      <c r="O46" s="17"/>
      <c r="P46" s="17"/>
      <c r="Q46" s="90"/>
      <c r="R46" s="79"/>
      <c r="S46" s="90"/>
      <c r="T46" s="79"/>
    </row>
    <row r="47" spans="2:20" ht="18" x14ac:dyDescent="0.2">
      <c r="B47" s="87" t="s">
        <v>2</v>
      </c>
      <c r="C47" s="83"/>
      <c r="D47" s="83"/>
      <c r="E47" s="83"/>
      <c r="F47" s="83"/>
      <c r="H47" s="16" t="s">
        <v>3</v>
      </c>
      <c r="I47" s="9" t="s">
        <v>194</v>
      </c>
      <c r="J47" s="16" t="s">
        <v>4</v>
      </c>
      <c r="K47" s="16" t="s">
        <v>5</v>
      </c>
      <c r="L47" s="16" t="s">
        <v>6</v>
      </c>
      <c r="M47" s="16" t="s">
        <v>7</v>
      </c>
      <c r="N47" s="16" t="s">
        <v>8</v>
      </c>
      <c r="O47" s="16" t="s">
        <v>9</v>
      </c>
      <c r="P47" s="16" t="s">
        <v>10</v>
      </c>
      <c r="Q47" s="88" t="s">
        <v>11</v>
      </c>
      <c r="R47" s="79"/>
      <c r="S47" s="88" t="s">
        <v>198</v>
      </c>
      <c r="T47" s="79"/>
    </row>
    <row r="48" spans="2:20" x14ac:dyDescent="0.2">
      <c r="B48" s="15"/>
      <c r="C48" s="77" t="s">
        <v>13</v>
      </c>
      <c r="D48" s="78"/>
      <c r="E48" s="78"/>
      <c r="F48" s="79"/>
      <c r="G48" s="8" t="str">
        <f>IF(SUMPRODUCT(--ISNUMBER(SEARCH('Dropdown Selections'!C$2,C48)))&gt;0,'Dropdown Selections'!A$2,IF(SUMPRODUCT(--ISNUMBER(SEARCH('Dropdown Selections'!C$3,C48)))&gt;0,'Dropdown Selections'!A$3,IF(SUMPRODUCT(--ISNUMBER(SEARCH('Dropdown Selections'!D$4:D$9,C48)))&gt;0,'Dropdown Selections'!A$4,IF(SUMPRODUCT(--ISNUMBER(SEARCH('Dropdown Selections'!D$11:D$13,C48)))&gt;0,'Dropdown Selections'!A$5,IF(SUMPRODUCT(--ISNUMBER(SEARCH('Dropdown Selections'!C$15,C48)))&gt;0,'Dropdown Selections'!A$6,IF(SUMPRODUCT(--ISNUMBER(SEARCH('Dropdown Selections'!D$16:D$19,C48)))&gt;0,'Dropdown Selections'!A$7,IF(SUMPRODUCT(--ISNUMBER(SEARCH('Dropdown Selections'!C$21,C48)))&gt;0,'Dropdown Selections'!A$8,IF(SUMPRODUCT(--ISNUMBER(SEARCH('Dropdown Selections'!D$22:D$25,C48)))&gt;0,'Dropdown Selections'!A$9,IF(C48="331900 - Federal Grant - Other","OTHER",IF(C48="Total","TOTAL OF ALL CATEGORIES",""))))))))))</f>
        <v>GENERAL GOVERNMENT</v>
      </c>
      <c r="H48" s="42">
        <v>13089</v>
      </c>
      <c r="I48" s="14"/>
      <c r="J48" s="14"/>
      <c r="K48" s="14"/>
      <c r="L48" s="14"/>
      <c r="M48" s="14"/>
      <c r="N48" s="14"/>
      <c r="O48" s="14"/>
      <c r="P48" s="14"/>
      <c r="Q48" s="80"/>
      <c r="R48" s="79"/>
      <c r="S48" s="81">
        <v>13089</v>
      </c>
      <c r="T48" s="79"/>
    </row>
    <row r="49" spans="2:20" x14ac:dyDescent="0.2">
      <c r="B49" s="15"/>
      <c r="C49" s="77" t="s">
        <v>14</v>
      </c>
      <c r="D49" s="78"/>
      <c r="E49" s="78"/>
      <c r="F49" s="79"/>
      <c r="G49" s="8" t="str">
        <f>IF(SUMPRODUCT(--ISNUMBER(SEARCH('Dropdown Selections'!C$2,C49)))&gt;0,'Dropdown Selections'!A$2,IF(SUMPRODUCT(--ISNUMBER(SEARCH('Dropdown Selections'!C$3,C49)))&gt;0,'Dropdown Selections'!A$3,IF(SUMPRODUCT(--ISNUMBER(SEARCH('Dropdown Selections'!D$4:D$9,C49)))&gt;0,'Dropdown Selections'!A$4,IF(SUMPRODUCT(--ISNUMBER(SEARCH('Dropdown Selections'!D$11:D$13,C49)))&gt;0,'Dropdown Selections'!A$5,IF(SUMPRODUCT(--ISNUMBER(SEARCH('Dropdown Selections'!C$15,C49)))&gt;0,'Dropdown Selections'!A$6,IF(SUMPRODUCT(--ISNUMBER(SEARCH('Dropdown Selections'!D$16:D$19,C49)))&gt;0,'Dropdown Selections'!A$7,IF(SUMPRODUCT(--ISNUMBER(SEARCH('Dropdown Selections'!C$21,C49)))&gt;0,'Dropdown Selections'!A$8,IF(SUMPRODUCT(--ISNUMBER(SEARCH('Dropdown Selections'!D$22:D$25,C49)))&gt;0,'Dropdown Selections'!A$9,IF(C49="331900 - Federal Grant - Other","OTHER",IF(C49="Total","TOTAL OF ALL CATEGORIES",""))))))))))</f>
        <v>PUBLIC SAFETY</v>
      </c>
      <c r="H49" s="14"/>
      <c r="I49" s="42">
        <v>152297</v>
      </c>
      <c r="J49" s="14"/>
      <c r="K49" s="14"/>
      <c r="L49" s="14"/>
      <c r="M49" s="14"/>
      <c r="N49" s="14"/>
      <c r="O49" s="14"/>
      <c r="P49" s="14"/>
      <c r="Q49" s="80"/>
      <c r="R49" s="79"/>
      <c r="S49" s="81">
        <v>152297</v>
      </c>
      <c r="T49" s="79"/>
    </row>
    <row r="50" spans="2:20" x14ac:dyDescent="0.2">
      <c r="B50" s="15"/>
      <c r="C50" s="77" t="s">
        <v>16</v>
      </c>
      <c r="D50" s="78"/>
      <c r="E50" s="78"/>
      <c r="F50" s="79"/>
      <c r="G50" s="8" t="str">
        <f>IF(SUMPRODUCT(--ISNUMBER(SEARCH('Dropdown Selections'!C$2,C50)))&gt;0,'Dropdown Selections'!A$2,IF(SUMPRODUCT(--ISNUMBER(SEARCH('Dropdown Selections'!C$3,C50)))&gt;0,'Dropdown Selections'!A$3,IF(SUMPRODUCT(--ISNUMBER(SEARCH('Dropdown Selections'!D$4:D$9,C50)))&gt;0,'Dropdown Selections'!A$4,IF(SUMPRODUCT(--ISNUMBER(SEARCH('Dropdown Selections'!D$11:D$13,C50)))&gt;0,'Dropdown Selections'!A$5,IF(SUMPRODUCT(--ISNUMBER(SEARCH('Dropdown Selections'!C$15,C50)))&gt;0,'Dropdown Selections'!A$6,IF(SUMPRODUCT(--ISNUMBER(SEARCH('Dropdown Selections'!D$16:D$19,C50)))&gt;0,'Dropdown Selections'!A$7,IF(SUMPRODUCT(--ISNUMBER(SEARCH('Dropdown Selections'!C$21,C50)))&gt;0,'Dropdown Selections'!A$8,IF(SUMPRODUCT(--ISNUMBER(SEARCH('Dropdown Selections'!D$22:D$25,C50)))&gt;0,'Dropdown Selections'!A$9,IF(C50="331900 - Federal Grant - Other","OTHER",IF(C50="Total","TOTAL OF ALL CATEGORIES",""))))))))))</f>
        <v>TRANSPORTATION</v>
      </c>
      <c r="H50" s="14"/>
      <c r="I50" s="14"/>
      <c r="J50" s="14"/>
      <c r="K50" s="42">
        <v>2224</v>
      </c>
      <c r="L50" s="14"/>
      <c r="M50" s="14"/>
      <c r="N50" s="14"/>
      <c r="O50" s="14"/>
      <c r="P50" s="14"/>
      <c r="Q50" s="80"/>
      <c r="R50" s="79"/>
      <c r="S50" s="81">
        <v>2224</v>
      </c>
      <c r="T50" s="79"/>
    </row>
    <row r="51" spans="2:20" x14ac:dyDescent="0.2">
      <c r="B51" s="15"/>
      <c r="C51" s="77" t="s">
        <v>24</v>
      </c>
      <c r="D51" s="78"/>
      <c r="E51" s="78"/>
      <c r="F51" s="79"/>
      <c r="G51" s="8" t="str">
        <f>IF(SUMPRODUCT(--ISNUMBER(SEARCH('Dropdown Selections'!C$2,C51)))&gt;0,'Dropdown Selections'!A$2,IF(SUMPRODUCT(--ISNUMBER(SEARCH('Dropdown Selections'!C$3,C51)))&gt;0,'Dropdown Selections'!A$3,IF(SUMPRODUCT(--ISNUMBER(SEARCH('Dropdown Selections'!D$4:D$9,C51)))&gt;0,'Dropdown Selections'!A$4,IF(SUMPRODUCT(--ISNUMBER(SEARCH('Dropdown Selections'!D$11:D$13,C51)))&gt;0,'Dropdown Selections'!A$5,IF(SUMPRODUCT(--ISNUMBER(SEARCH('Dropdown Selections'!C$15,C51)))&gt;0,'Dropdown Selections'!A$6,IF(SUMPRODUCT(--ISNUMBER(SEARCH('Dropdown Selections'!D$16:D$19,C51)))&gt;0,'Dropdown Selections'!A$7,IF(SUMPRODUCT(--ISNUMBER(SEARCH('Dropdown Selections'!C$21,C51)))&gt;0,'Dropdown Selections'!A$8,IF(SUMPRODUCT(--ISNUMBER(SEARCH('Dropdown Selections'!D$22:D$25,C51)))&gt;0,'Dropdown Selections'!A$9,IF(C51="331900 - Federal Grant - Other","OTHER",IF(C51="Total","TOTAL OF ALL CATEGORIES",""))))))))))</f>
        <v>HEALTH &amp; HUMAN SERVICES</v>
      </c>
      <c r="H51" s="42">
        <v>232456</v>
      </c>
      <c r="I51" s="14"/>
      <c r="J51" s="14"/>
      <c r="K51" s="14"/>
      <c r="L51" s="14"/>
      <c r="M51" s="14"/>
      <c r="N51" s="14"/>
      <c r="O51" s="14"/>
      <c r="P51" s="14"/>
      <c r="Q51" s="80"/>
      <c r="R51" s="79"/>
      <c r="S51" s="81">
        <v>232456</v>
      </c>
      <c r="T51" s="79"/>
    </row>
    <row r="52" spans="2:20" x14ac:dyDescent="0.2">
      <c r="B52" s="15"/>
      <c r="C52" s="77" t="s">
        <v>22</v>
      </c>
      <c r="D52" s="78"/>
      <c r="E52" s="78"/>
      <c r="F52" s="79"/>
      <c r="G52" s="8" t="str">
        <f>IF(SUMPRODUCT(--ISNUMBER(SEARCH('Dropdown Selections'!C$2,C52)))&gt;0,'Dropdown Selections'!A$2,IF(SUMPRODUCT(--ISNUMBER(SEARCH('Dropdown Selections'!C$3,C52)))&gt;0,'Dropdown Selections'!A$3,IF(SUMPRODUCT(--ISNUMBER(SEARCH('Dropdown Selections'!D$4:D$9,C52)))&gt;0,'Dropdown Selections'!A$4,IF(SUMPRODUCT(--ISNUMBER(SEARCH('Dropdown Selections'!D$11:D$13,C52)))&gt;0,'Dropdown Selections'!A$5,IF(SUMPRODUCT(--ISNUMBER(SEARCH('Dropdown Selections'!C$15,C52)))&gt;0,'Dropdown Selections'!A$6,IF(SUMPRODUCT(--ISNUMBER(SEARCH('Dropdown Selections'!D$16:D$19,C52)))&gt;0,'Dropdown Selections'!A$7,IF(SUMPRODUCT(--ISNUMBER(SEARCH('Dropdown Selections'!C$21,C52)))&gt;0,'Dropdown Selections'!A$8,IF(SUMPRODUCT(--ISNUMBER(SEARCH('Dropdown Selections'!D$22:D$25,C52)))&gt;0,'Dropdown Selections'!A$9,IF(C52="331900 - Federal Grant - Other","OTHER",IF(C52="Total","TOTAL OF ALL CATEGORIES",""))))))))))</f>
        <v>CULTURE/RECREATION</v>
      </c>
      <c r="H52" s="14"/>
      <c r="I52" s="42">
        <v>18430</v>
      </c>
      <c r="J52" s="14"/>
      <c r="K52" s="14"/>
      <c r="L52" s="14"/>
      <c r="M52" s="14"/>
      <c r="N52" s="14"/>
      <c r="O52" s="14"/>
      <c r="P52" s="14"/>
      <c r="Q52" s="80"/>
      <c r="R52" s="79"/>
      <c r="S52" s="81">
        <v>18430</v>
      </c>
      <c r="T52" s="79"/>
    </row>
    <row r="53" spans="2:20" x14ac:dyDescent="0.2">
      <c r="B53" s="13"/>
      <c r="C53" s="70" t="s">
        <v>12</v>
      </c>
      <c r="D53" s="71"/>
      <c r="E53" s="84" t="s">
        <v>12</v>
      </c>
      <c r="F53" s="79"/>
      <c r="G53" s="8" t="str">
        <f>IF(SUMPRODUCT(--ISNUMBER(SEARCH('Dropdown Selections'!C$2,C53)))&gt;0,'Dropdown Selections'!A$2,IF(SUMPRODUCT(--ISNUMBER(SEARCH('Dropdown Selections'!C$3,C53)))&gt;0,'Dropdown Selections'!A$3,IF(SUMPRODUCT(--ISNUMBER(SEARCH('Dropdown Selections'!D$4:D$9,C53)))&gt;0,'Dropdown Selections'!A$4,IF(SUMPRODUCT(--ISNUMBER(SEARCH('Dropdown Selections'!D$11:D$13,C53)))&gt;0,'Dropdown Selections'!A$5,IF(SUMPRODUCT(--ISNUMBER(SEARCH('Dropdown Selections'!C$15,C53)))&gt;0,'Dropdown Selections'!A$6,IF(SUMPRODUCT(--ISNUMBER(SEARCH('Dropdown Selections'!D$16:D$19,C53)))&gt;0,'Dropdown Selections'!A$7,IF(SUMPRODUCT(--ISNUMBER(SEARCH('Dropdown Selections'!C$21,C53)))&gt;0,'Dropdown Selections'!A$8,IF(SUMPRODUCT(--ISNUMBER(SEARCH('Dropdown Selections'!D$22:D$25,C53)))&gt;0,'Dropdown Selections'!A$9,IF(C53="331900 - Federal Grant - Other","OTHER",IF(C53="Total","TOTAL OF ALL CATEGORIES",""))))))))))</f>
        <v>TOTAL OF ALL CATEGORIES</v>
      </c>
      <c r="H53" s="43">
        <v>245545</v>
      </c>
      <c r="I53" s="43">
        <v>170727</v>
      </c>
      <c r="J53" s="12"/>
      <c r="K53" s="43">
        <v>2224</v>
      </c>
      <c r="L53" s="12"/>
      <c r="M53" s="12"/>
      <c r="N53" s="12"/>
      <c r="O53" s="12"/>
      <c r="P53" s="12"/>
      <c r="Q53" s="85"/>
      <c r="R53" s="79"/>
      <c r="S53" s="86">
        <v>418496</v>
      </c>
      <c r="T53" s="79"/>
    </row>
    <row r="54" spans="2:20" x14ac:dyDescent="0.2">
      <c r="B54" s="89" t="s">
        <v>41</v>
      </c>
      <c r="C54" s="78"/>
      <c r="D54" s="78"/>
      <c r="E54" s="78"/>
      <c r="F54" s="78"/>
      <c r="G54" s="78"/>
      <c r="H54" s="78"/>
      <c r="I54" s="78"/>
      <c r="J54" s="79"/>
      <c r="K54" s="17"/>
      <c r="L54" s="17"/>
      <c r="M54" s="17"/>
      <c r="N54" s="17"/>
      <c r="O54" s="17"/>
      <c r="P54" s="17"/>
      <c r="Q54" s="90"/>
      <c r="R54" s="79"/>
      <c r="S54" s="90"/>
      <c r="T54" s="79"/>
    </row>
    <row r="55" spans="2:20" ht="18" x14ac:dyDescent="0.2">
      <c r="B55" s="87" t="s">
        <v>2</v>
      </c>
      <c r="C55" s="83"/>
      <c r="D55" s="83"/>
      <c r="E55" s="83"/>
      <c r="F55" s="83"/>
      <c r="H55" s="16" t="s">
        <v>3</v>
      </c>
      <c r="I55" s="9" t="s">
        <v>194</v>
      </c>
      <c r="J55" s="16" t="s">
        <v>4</v>
      </c>
      <c r="K55" s="16" t="s">
        <v>5</v>
      </c>
      <c r="L55" s="16" t="s">
        <v>6</v>
      </c>
      <c r="M55" s="16" t="s">
        <v>7</v>
      </c>
      <c r="N55" s="16" t="s">
        <v>8</v>
      </c>
      <c r="O55" s="16" t="s">
        <v>9</v>
      </c>
      <c r="P55" s="16" t="s">
        <v>10</v>
      </c>
      <c r="Q55" s="88" t="s">
        <v>11</v>
      </c>
      <c r="R55" s="79"/>
      <c r="S55" s="88" t="s">
        <v>198</v>
      </c>
      <c r="T55" s="79"/>
    </row>
    <row r="56" spans="2:20" x14ac:dyDescent="0.2">
      <c r="B56" s="15"/>
      <c r="C56" s="77" t="s">
        <v>14</v>
      </c>
      <c r="D56" s="78"/>
      <c r="E56" s="78"/>
      <c r="F56" s="79"/>
      <c r="G56" s="8" t="str">
        <f>IF(SUMPRODUCT(--ISNUMBER(SEARCH('Dropdown Selections'!C$2,C56)))&gt;0,'Dropdown Selections'!A$2,IF(SUMPRODUCT(--ISNUMBER(SEARCH('Dropdown Selections'!C$3,C56)))&gt;0,'Dropdown Selections'!A$3,IF(SUMPRODUCT(--ISNUMBER(SEARCH('Dropdown Selections'!D$4:D$9,C56)))&gt;0,'Dropdown Selections'!A$4,IF(SUMPRODUCT(--ISNUMBER(SEARCH('Dropdown Selections'!D$11:D$13,C56)))&gt;0,'Dropdown Selections'!A$5,IF(SUMPRODUCT(--ISNUMBER(SEARCH('Dropdown Selections'!C$15,C56)))&gt;0,'Dropdown Selections'!A$6,IF(SUMPRODUCT(--ISNUMBER(SEARCH('Dropdown Selections'!D$16:D$19,C56)))&gt;0,'Dropdown Selections'!A$7,IF(SUMPRODUCT(--ISNUMBER(SEARCH('Dropdown Selections'!C$21,C56)))&gt;0,'Dropdown Selections'!A$8,IF(SUMPRODUCT(--ISNUMBER(SEARCH('Dropdown Selections'!D$22:D$25,C56)))&gt;0,'Dropdown Selections'!A$9,IF(C56="331900 - Federal Grant - Other","OTHER",IF(C56="Total","TOTAL OF ALL CATEGORIES",""))))))))))</f>
        <v>PUBLIC SAFETY</v>
      </c>
      <c r="H56" s="42">
        <v>1387</v>
      </c>
      <c r="I56" s="14"/>
      <c r="J56" s="14"/>
      <c r="K56" s="14"/>
      <c r="L56" s="14"/>
      <c r="M56" s="14"/>
      <c r="N56" s="14"/>
      <c r="O56" s="14"/>
      <c r="P56" s="14"/>
      <c r="Q56" s="80"/>
      <c r="R56" s="79"/>
      <c r="S56" s="81">
        <v>1387</v>
      </c>
      <c r="T56" s="79"/>
    </row>
    <row r="57" spans="2:20" x14ac:dyDescent="0.2">
      <c r="B57" s="15"/>
      <c r="C57" s="77" t="s">
        <v>15</v>
      </c>
      <c r="D57" s="78"/>
      <c r="E57" s="78"/>
      <c r="F57" s="79"/>
      <c r="G57" s="8" t="str">
        <f>IF(SUMPRODUCT(--ISNUMBER(SEARCH('Dropdown Selections'!C$2,C57)))&gt;0,'Dropdown Selections'!A$2,IF(SUMPRODUCT(--ISNUMBER(SEARCH('Dropdown Selections'!C$3,C57)))&gt;0,'Dropdown Selections'!A$3,IF(SUMPRODUCT(--ISNUMBER(SEARCH('Dropdown Selections'!D$4:D$9,C57)))&gt;0,'Dropdown Selections'!A$4,IF(SUMPRODUCT(--ISNUMBER(SEARCH('Dropdown Selections'!D$11:D$13,C57)))&gt;0,'Dropdown Selections'!A$5,IF(SUMPRODUCT(--ISNUMBER(SEARCH('Dropdown Selections'!C$15,C57)))&gt;0,'Dropdown Selections'!A$6,IF(SUMPRODUCT(--ISNUMBER(SEARCH('Dropdown Selections'!D$16:D$19,C57)))&gt;0,'Dropdown Selections'!A$7,IF(SUMPRODUCT(--ISNUMBER(SEARCH('Dropdown Selections'!C$21,C57)))&gt;0,'Dropdown Selections'!A$8,IF(SUMPRODUCT(--ISNUMBER(SEARCH('Dropdown Selections'!D$22:D$25,C57)))&gt;0,'Dropdown Selections'!A$9,IF(C57="331900 - Federal Grant - Other","OTHER",IF(C57="Total","TOTAL OF ALL CATEGORIES",""))))))))))</f>
        <v>PHYSICAL ENVIRONMENT</v>
      </c>
      <c r="H57" s="14"/>
      <c r="I57" s="42">
        <v>90909</v>
      </c>
      <c r="J57" s="14"/>
      <c r="K57" s="14"/>
      <c r="L57" s="14"/>
      <c r="M57" s="14"/>
      <c r="N57" s="14"/>
      <c r="O57" s="14"/>
      <c r="P57" s="14"/>
      <c r="Q57" s="80"/>
      <c r="R57" s="79"/>
      <c r="S57" s="81">
        <v>90909</v>
      </c>
      <c r="T57" s="79"/>
    </row>
    <row r="58" spans="2:20" x14ac:dyDescent="0.2">
      <c r="B58" s="15"/>
      <c r="C58" s="77" t="s">
        <v>17</v>
      </c>
      <c r="D58" s="78"/>
      <c r="E58" s="78"/>
      <c r="F58" s="79"/>
      <c r="G58" s="8" t="str">
        <f>IF(SUMPRODUCT(--ISNUMBER(SEARCH('Dropdown Selections'!C$2,C58)))&gt;0,'Dropdown Selections'!A$2,IF(SUMPRODUCT(--ISNUMBER(SEARCH('Dropdown Selections'!C$3,C58)))&gt;0,'Dropdown Selections'!A$3,IF(SUMPRODUCT(--ISNUMBER(SEARCH('Dropdown Selections'!D$4:D$9,C58)))&gt;0,'Dropdown Selections'!A$4,IF(SUMPRODUCT(--ISNUMBER(SEARCH('Dropdown Selections'!D$11:D$13,C58)))&gt;0,'Dropdown Selections'!A$5,IF(SUMPRODUCT(--ISNUMBER(SEARCH('Dropdown Selections'!C$15,C58)))&gt;0,'Dropdown Selections'!A$6,IF(SUMPRODUCT(--ISNUMBER(SEARCH('Dropdown Selections'!D$16:D$19,C58)))&gt;0,'Dropdown Selections'!A$7,IF(SUMPRODUCT(--ISNUMBER(SEARCH('Dropdown Selections'!C$21,C58)))&gt;0,'Dropdown Selections'!A$8,IF(SUMPRODUCT(--ISNUMBER(SEARCH('Dropdown Selections'!D$22:D$25,C58)))&gt;0,'Dropdown Selections'!A$9,IF(C58="331900 - Federal Grant - Other","OTHER",IF(C58="Total","TOTAL OF ALL CATEGORIES",""))))))))))</f>
        <v>ECONOMIC ENVIRONMENT</v>
      </c>
      <c r="H58" s="14"/>
      <c r="I58" s="42">
        <v>350000</v>
      </c>
      <c r="J58" s="14"/>
      <c r="K58" s="14"/>
      <c r="L58" s="14"/>
      <c r="M58" s="14"/>
      <c r="N58" s="14"/>
      <c r="O58" s="14"/>
      <c r="P58" s="14"/>
      <c r="Q58" s="80"/>
      <c r="R58" s="79"/>
      <c r="S58" s="81">
        <v>350000</v>
      </c>
      <c r="T58" s="79"/>
    </row>
    <row r="59" spans="2:20" x14ac:dyDescent="0.2">
      <c r="B59" s="15"/>
      <c r="C59" s="77" t="s">
        <v>24</v>
      </c>
      <c r="D59" s="78"/>
      <c r="E59" s="78"/>
      <c r="F59" s="79"/>
      <c r="G59" s="8" t="str">
        <f>IF(SUMPRODUCT(--ISNUMBER(SEARCH('Dropdown Selections'!C$2,C59)))&gt;0,'Dropdown Selections'!A$2,IF(SUMPRODUCT(--ISNUMBER(SEARCH('Dropdown Selections'!C$3,C59)))&gt;0,'Dropdown Selections'!A$3,IF(SUMPRODUCT(--ISNUMBER(SEARCH('Dropdown Selections'!D$4:D$9,C59)))&gt;0,'Dropdown Selections'!A$4,IF(SUMPRODUCT(--ISNUMBER(SEARCH('Dropdown Selections'!D$11:D$13,C59)))&gt;0,'Dropdown Selections'!A$5,IF(SUMPRODUCT(--ISNUMBER(SEARCH('Dropdown Selections'!C$15,C59)))&gt;0,'Dropdown Selections'!A$6,IF(SUMPRODUCT(--ISNUMBER(SEARCH('Dropdown Selections'!D$16:D$19,C59)))&gt;0,'Dropdown Selections'!A$7,IF(SUMPRODUCT(--ISNUMBER(SEARCH('Dropdown Selections'!C$21,C59)))&gt;0,'Dropdown Selections'!A$8,IF(SUMPRODUCT(--ISNUMBER(SEARCH('Dropdown Selections'!D$22:D$25,C59)))&gt;0,'Dropdown Selections'!A$9,IF(C59="331900 - Federal Grant - Other","OTHER",IF(C59="Total","TOTAL OF ALL CATEGORIES",""))))))))))</f>
        <v>HEALTH &amp; HUMAN SERVICES</v>
      </c>
      <c r="H59" s="14"/>
      <c r="I59" s="42">
        <v>91799</v>
      </c>
      <c r="J59" s="14"/>
      <c r="K59" s="14"/>
      <c r="L59" s="14"/>
      <c r="M59" s="14"/>
      <c r="N59" s="14"/>
      <c r="O59" s="14"/>
      <c r="P59" s="14"/>
      <c r="Q59" s="80"/>
      <c r="R59" s="79"/>
      <c r="S59" s="81">
        <v>91799</v>
      </c>
      <c r="T59" s="79"/>
    </row>
    <row r="60" spans="2:20" x14ac:dyDescent="0.2">
      <c r="B60" s="13"/>
      <c r="C60" s="70" t="s">
        <v>12</v>
      </c>
      <c r="D60" s="71"/>
      <c r="E60" s="84" t="s">
        <v>12</v>
      </c>
      <c r="F60" s="79"/>
      <c r="G60" s="8" t="str">
        <f>IF(SUMPRODUCT(--ISNUMBER(SEARCH('Dropdown Selections'!C$2,C60)))&gt;0,'Dropdown Selections'!A$2,IF(SUMPRODUCT(--ISNUMBER(SEARCH('Dropdown Selections'!C$3,C60)))&gt;0,'Dropdown Selections'!A$3,IF(SUMPRODUCT(--ISNUMBER(SEARCH('Dropdown Selections'!D$4:D$9,C60)))&gt;0,'Dropdown Selections'!A$4,IF(SUMPRODUCT(--ISNUMBER(SEARCH('Dropdown Selections'!D$11:D$13,C60)))&gt;0,'Dropdown Selections'!A$5,IF(SUMPRODUCT(--ISNUMBER(SEARCH('Dropdown Selections'!C$15,C60)))&gt;0,'Dropdown Selections'!A$6,IF(SUMPRODUCT(--ISNUMBER(SEARCH('Dropdown Selections'!D$16:D$19,C60)))&gt;0,'Dropdown Selections'!A$7,IF(SUMPRODUCT(--ISNUMBER(SEARCH('Dropdown Selections'!C$21,C60)))&gt;0,'Dropdown Selections'!A$8,IF(SUMPRODUCT(--ISNUMBER(SEARCH('Dropdown Selections'!D$22:D$25,C60)))&gt;0,'Dropdown Selections'!A$9,IF(C60="331900 - Federal Grant - Other","OTHER",IF(C60="Total","TOTAL OF ALL CATEGORIES",""))))))))))</f>
        <v>TOTAL OF ALL CATEGORIES</v>
      </c>
      <c r="H60" s="43">
        <v>1387</v>
      </c>
      <c r="I60" s="43">
        <v>532708</v>
      </c>
      <c r="J60" s="12"/>
      <c r="K60" s="12"/>
      <c r="L60" s="12"/>
      <c r="M60" s="12"/>
      <c r="N60" s="12"/>
      <c r="O60" s="12"/>
      <c r="P60" s="12"/>
      <c r="Q60" s="85"/>
      <c r="R60" s="79"/>
      <c r="S60" s="86">
        <v>534095</v>
      </c>
      <c r="T60" s="79"/>
    </row>
    <row r="61" spans="2:20" ht="18" customHeight="1" x14ac:dyDescent="0.2">
      <c r="F61" s="82"/>
      <c r="G61" s="82"/>
      <c r="H61" s="83"/>
      <c r="I61" s="83"/>
      <c r="J61" s="83"/>
      <c r="K61" s="83"/>
      <c r="L61" s="83"/>
      <c r="M61" s="83"/>
      <c r="N61" s="83"/>
      <c r="O61" s="83"/>
      <c r="P61" s="83"/>
      <c r="Q61" s="83"/>
    </row>
  </sheetData>
  <mergeCells count="179">
    <mergeCell ref="D2:S2"/>
    <mergeCell ref="B4:D4"/>
    <mergeCell ref="E4:F4"/>
    <mergeCell ref="Q4:R4"/>
    <mergeCell ref="S4:T4"/>
    <mergeCell ref="B5:J5"/>
    <mergeCell ref="Q5:R5"/>
    <mergeCell ref="S5:T5"/>
    <mergeCell ref="B6:F6"/>
    <mergeCell ref="Q6:R6"/>
    <mergeCell ref="S6:T6"/>
    <mergeCell ref="C7:F7"/>
    <mergeCell ref="Q7:R7"/>
    <mergeCell ref="S7:T7"/>
    <mergeCell ref="C8:F8"/>
    <mergeCell ref="Q8:R8"/>
    <mergeCell ref="S8:T8"/>
    <mergeCell ref="C9:F9"/>
    <mergeCell ref="Q9:R9"/>
    <mergeCell ref="S9:T9"/>
    <mergeCell ref="C10:F10"/>
    <mergeCell ref="Q10:R10"/>
    <mergeCell ref="S10:T10"/>
    <mergeCell ref="C11:F11"/>
    <mergeCell ref="Q11:R11"/>
    <mergeCell ref="S11:T11"/>
    <mergeCell ref="C12:F12"/>
    <mergeCell ref="Q12:R12"/>
    <mergeCell ref="S12:T12"/>
    <mergeCell ref="C13:F13"/>
    <mergeCell ref="Q13:R13"/>
    <mergeCell ref="S13:T13"/>
    <mergeCell ref="C14:F14"/>
    <mergeCell ref="Q14:R14"/>
    <mergeCell ref="S14:T14"/>
    <mergeCell ref="C15:F15"/>
    <mergeCell ref="Q15:R15"/>
    <mergeCell ref="S15:T15"/>
    <mergeCell ref="C16:F16"/>
    <mergeCell ref="Q16:R16"/>
    <mergeCell ref="S16:T16"/>
    <mergeCell ref="C17:F17"/>
    <mergeCell ref="Q17:R17"/>
    <mergeCell ref="S17:T17"/>
    <mergeCell ref="C18:D18"/>
    <mergeCell ref="E18:F18"/>
    <mergeCell ref="Q18:R18"/>
    <mergeCell ref="S18:T18"/>
    <mergeCell ref="B19:J19"/>
    <mergeCell ref="Q19:R19"/>
    <mergeCell ref="S19:T19"/>
    <mergeCell ref="B20:F20"/>
    <mergeCell ref="Q20:R20"/>
    <mergeCell ref="S20:T20"/>
    <mergeCell ref="C21:F21"/>
    <mergeCell ref="Q21:R21"/>
    <mergeCell ref="S21:T21"/>
    <mergeCell ref="C22:F22"/>
    <mergeCell ref="Q22:R22"/>
    <mergeCell ref="S22:T22"/>
    <mergeCell ref="C23:F23"/>
    <mergeCell ref="Q23:R23"/>
    <mergeCell ref="S23:T23"/>
    <mergeCell ref="C24:F24"/>
    <mergeCell ref="Q24:R24"/>
    <mergeCell ref="S24:T24"/>
    <mergeCell ref="C25:F25"/>
    <mergeCell ref="Q25:R25"/>
    <mergeCell ref="S25:T25"/>
    <mergeCell ref="C26:F26"/>
    <mergeCell ref="Q26:R26"/>
    <mergeCell ref="S26:T26"/>
    <mergeCell ref="C27:F27"/>
    <mergeCell ref="Q27:R27"/>
    <mergeCell ref="S27:T27"/>
    <mergeCell ref="C28:F28"/>
    <mergeCell ref="Q28:R28"/>
    <mergeCell ref="S28:T28"/>
    <mergeCell ref="C29:F29"/>
    <mergeCell ref="Q29:R29"/>
    <mergeCell ref="S29:T29"/>
    <mergeCell ref="C30:F30"/>
    <mergeCell ref="Q30:R30"/>
    <mergeCell ref="S30:T30"/>
    <mergeCell ref="C31:F31"/>
    <mergeCell ref="Q31:R31"/>
    <mergeCell ref="S31:T31"/>
    <mergeCell ref="C32:D32"/>
    <mergeCell ref="E32:F32"/>
    <mergeCell ref="Q32:R32"/>
    <mergeCell ref="S32:T32"/>
    <mergeCell ref="B33:J33"/>
    <mergeCell ref="Q33:R33"/>
    <mergeCell ref="S33:T33"/>
    <mergeCell ref="B34:F34"/>
    <mergeCell ref="Q34:R34"/>
    <mergeCell ref="S34:T34"/>
    <mergeCell ref="C35:F35"/>
    <mergeCell ref="Q35:R35"/>
    <mergeCell ref="S35:T35"/>
    <mergeCell ref="C36:F36"/>
    <mergeCell ref="Q36:R36"/>
    <mergeCell ref="S36:T36"/>
    <mergeCell ref="C37:F37"/>
    <mergeCell ref="Q37:R37"/>
    <mergeCell ref="S37:T37"/>
    <mergeCell ref="C38:F38"/>
    <mergeCell ref="Q38:R38"/>
    <mergeCell ref="S38:T38"/>
    <mergeCell ref="C39:F39"/>
    <mergeCell ref="Q39:R39"/>
    <mergeCell ref="S39:T39"/>
    <mergeCell ref="C40:F40"/>
    <mergeCell ref="Q40:R40"/>
    <mergeCell ref="S40:T40"/>
    <mergeCell ref="C41:F41"/>
    <mergeCell ref="Q41:R41"/>
    <mergeCell ref="S41:T41"/>
    <mergeCell ref="C42:F42"/>
    <mergeCell ref="Q42:R42"/>
    <mergeCell ref="S42:T42"/>
    <mergeCell ref="C43:F43"/>
    <mergeCell ref="Q43:R43"/>
    <mergeCell ref="S43:T43"/>
    <mergeCell ref="C44:F44"/>
    <mergeCell ref="Q44:R44"/>
    <mergeCell ref="S44:T44"/>
    <mergeCell ref="C45:D45"/>
    <mergeCell ref="E45:F45"/>
    <mergeCell ref="Q45:R45"/>
    <mergeCell ref="S45:T45"/>
    <mergeCell ref="B46:J46"/>
    <mergeCell ref="Q46:R46"/>
    <mergeCell ref="S46:T46"/>
    <mergeCell ref="B47:F47"/>
    <mergeCell ref="Q47:R47"/>
    <mergeCell ref="S47:T47"/>
    <mergeCell ref="C48:F48"/>
    <mergeCell ref="Q48:R48"/>
    <mergeCell ref="S48:T48"/>
    <mergeCell ref="C49:F49"/>
    <mergeCell ref="Q49:R49"/>
    <mergeCell ref="S49:T49"/>
    <mergeCell ref="C50:F50"/>
    <mergeCell ref="Q50:R50"/>
    <mergeCell ref="S50:T50"/>
    <mergeCell ref="C51:F51"/>
    <mergeCell ref="Q51:R51"/>
    <mergeCell ref="S51:T51"/>
    <mergeCell ref="C52:F52"/>
    <mergeCell ref="Q52:R52"/>
    <mergeCell ref="S52:T52"/>
    <mergeCell ref="C53:D53"/>
    <mergeCell ref="E53:F53"/>
    <mergeCell ref="Q53:R53"/>
    <mergeCell ref="S53:T53"/>
    <mergeCell ref="B54:J54"/>
    <mergeCell ref="Q54:R54"/>
    <mergeCell ref="S54:T54"/>
    <mergeCell ref="B55:F55"/>
    <mergeCell ref="Q55:R55"/>
    <mergeCell ref="S55:T55"/>
    <mergeCell ref="S59:T59"/>
    <mergeCell ref="C56:F56"/>
    <mergeCell ref="Q56:R56"/>
    <mergeCell ref="S56:T56"/>
    <mergeCell ref="C57:F57"/>
    <mergeCell ref="Q57:R57"/>
    <mergeCell ref="S57:T57"/>
    <mergeCell ref="C60:D60"/>
    <mergeCell ref="E60:F60"/>
    <mergeCell ref="Q60:R60"/>
    <mergeCell ref="S60:T60"/>
    <mergeCell ref="F61:Q61"/>
    <mergeCell ref="C58:F58"/>
    <mergeCell ref="Q58:R58"/>
    <mergeCell ref="S58:T58"/>
    <mergeCell ref="C59:F59"/>
    <mergeCell ref="Q59:R59"/>
  </mergeCells>
  <pageMargins left="1E-3" right="1E-3" top="0.25" bottom="0.67582992125984265" header="0.25" footer="0.25"/>
  <pageSetup scale="79" fitToHeight="0" orientation="landscape" r:id="rId1"/>
  <headerFooter alignWithMargins="0">
    <oddFooter xml:space="preserve">&amp;L&amp;"Arial"&amp;7 Monday, February 12, 2018 &amp;C&amp;R&amp;"Arial"&amp;7Page &amp;P of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showGridLines="0" topLeftCell="A10" workbookViewId="0">
      <selection activeCell="C2" sqref="C2"/>
    </sheetView>
  </sheetViews>
  <sheetFormatPr defaultRowHeight="12.75" x14ac:dyDescent="0.2"/>
  <cols>
    <col min="1" max="1" width="1" style="10" customWidth="1"/>
    <col min="2" max="2" width="3" style="10" customWidth="1"/>
    <col min="3" max="3" width="1" style="10" customWidth="1"/>
    <col min="4" max="4" width="10.5703125" style="10" customWidth="1"/>
    <col min="5" max="5" width="1.28515625" style="10" customWidth="1"/>
    <col min="6" max="6" width="24.28515625" style="10" customWidth="1"/>
    <col min="7" max="7" width="27.85546875" style="11" bestFit="1" customWidth="1"/>
    <col min="8" max="16" width="9.5703125" style="10" customWidth="1"/>
    <col min="17" max="17" width="3.7109375" style="10" customWidth="1"/>
    <col min="18" max="18" width="5.7109375" style="10" customWidth="1"/>
    <col min="19" max="19" width="7.42578125" style="10" customWidth="1"/>
    <col min="20" max="20" width="2" style="10" customWidth="1"/>
    <col min="21" max="16384" width="9.140625" style="10"/>
  </cols>
  <sheetData>
    <row r="1" spans="2:20" ht="5.45" customHeight="1" x14ac:dyDescent="0.2"/>
    <row r="2" spans="2:20" ht="18" customHeight="1" x14ac:dyDescent="0.2">
      <c r="D2" s="92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20" ht="3.6" customHeight="1" x14ac:dyDescent="0.2"/>
    <row r="4" spans="2:20" x14ac:dyDescent="0.2">
      <c r="B4" s="93">
        <v>2016</v>
      </c>
      <c r="C4" s="83"/>
      <c r="D4" s="83"/>
      <c r="E4" s="94"/>
      <c r="F4" s="83"/>
      <c r="H4" s="18"/>
      <c r="I4" s="18"/>
      <c r="J4" s="18"/>
      <c r="K4" s="18"/>
      <c r="L4" s="18"/>
      <c r="M4" s="18"/>
      <c r="N4" s="18"/>
      <c r="O4" s="18"/>
      <c r="P4" s="18"/>
      <c r="Q4" s="94"/>
      <c r="R4" s="83"/>
      <c r="S4" s="94"/>
      <c r="T4" s="83"/>
    </row>
    <row r="5" spans="2:20" x14ac:dyDescent="0.2">
      <c r="B5" s="89" t="s">
        <v>52</v>
      </c>
      <c r="C5" s="78"/>
      <c r="D5" s="78"/>
      <c r="E5" s="78"/>
      <c r="F5" s="78"/>
      <c r="G5" s="78"/>
      <c r="H5" s="78"/>
      <c r="I5" s="78"/>
      <c r="J5" s="79"/>
      <c r="K5" s="17"/>
      <c r="L5" s="17"/>
      <c r="M5" s="17"/>
      <c r="N5" s="17"/>
      <c r="O5" s="17"/>
      <c r="P5" s="17"/>
      <c r="Q5" s="90"/>
      <c r="R5" s="79"/>
      <c r="S5" s="90"/>
      <c r="T5" s="79"/>
    </row>
    <row r="6" spans="2:20" ht="18" x14ac:dyDescent="0.2">
      <c r="B6" s="87" t="s">
        <v>2</v>
      </c>
      <c r="C6" s="83"/>
      <c r="D6" s="83"/>
      <c r="E6" s="83"/>
      <c r="F6" s="83"/>
      <c r="H6" s="16" t="s">
        <v>3</v>
      </c>
      <c r="I6" s="9" t="s">
        <v>194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 t="s">
        <v>10</v>
      </c>
      <c r="Q6" s="88" t="s">
        <v>11</v>
      </c>
      <c r="R6" s="79"/>
      <c r="S6" s="88" t="s">
        <v>198</v>
      </c>
      <c r="T6" s="79"/>
    </row>
    <row r="7" spans="2:20" x14ac:dyDescent="0.2">
      <c r="B7" s="15"/>
      <c r="C7" s="77" t="s">
        <v>14</v>
      </c>
      <c r="D7" s="78"/>
      <c r="E7" s="78"/>
      <c r="F7" s="79"/>
      <c r="G7" s="8" t="str">
        <f>IF(SUMPRODUCT(--ISNUMBER(SEARCH('Dropdown Selections'!C$2,C7)))&gt;0,'Dropdown Selections'!A$2,IF(SUMPRODUCT(--ISNUMBER(SEARCH('Dropdown Selections'!C$3,C7)))&gt;0,'Dropdown Selections'!A$3,IF(SUMPRODUCT(--ISNUMBER(SEARCH('Dropdown Selections'!D$4:D$9,C7)))&gt;0,'Dropdown Selections'!A$4,IF(SUMPRODUCT(--ISNUMBER(SEARCH('Dropdown Selections'!D$11:D$13,C7)))&gt;0,'Dropdown Selections'!A$5,IF(SUMPRODUCT(--ISNUMBER(SEARCH('Dropdown Selections'!C$15,C7)))&gt;0,'Dropdown Selections'!A$6,IF(SUMPRODUCT(--ISNUMBER(SEARCH('Dropdown Selections'!D$16:D$19,C7)))&gt;0,'Dropdown Selections'!A$7,IF(SUMPRODUCT(--ISNUMBER(SEARCH('Dropdown Selections'!C$21,C7)))&gt;0,'Dropdown Selections'!A$8,IF(SUMPRODUCT(--ISNUMBER(SEARCH('Dropdown Selections'!D$22:D$25,C7)))&gt;0,'Dropdown Selections'!A$9,IF(C7="331900 - Federal Grant - Other","OTHER",IF(C7="Total","TOTAL OF ALL CATEGORIES",""))))))))))</f>
        <v>PUBLIC SAFETY</v>
      </c>
      <c r="H7" s="42">
        <v>66634</v>
      </c>
      <c r="I7" s="42">
        <v>20800</v>
      </c>
      <c r="J7" s="14"/>
      <c r="K7" s="14"/>
      <c r="L7" s="14"/>
      <c r="M7" s="14"/>
      <c r="N7" s="14"/>
      <c r="O7" s="14"/>
      <c r="P7" s="14"/>
      <c r="Q7" s="80"/>
      <c r="R7" s="79"/>
      <c r="S7" s="81">
        <v>87434</v>
      </c>
      <c r="T7" s="79"/>
    </row>
    <row r="8" spans="2:20" x14ac:dyDescent="0.2">
      <c r="B8" s="15"/>
      <c r="C8" s="77" t="s">
        <v>24</v>
      </c>
      <c r="D8" s="78"/>
      <c r="E8" s="78"/>
      <c r="F8" s="79"/>
      <c r="G8" s="8" t="str">
        <f>IF(SUMPRODUCT(--ISNUMBER(SEARCH('Dropdown Selections'!C$2,C8)))&gt;0,'Dropdown Selections'!A$2,IF(SUMPRODUCT(--ISNUMBER(SEARCH('Dropdown Selections'!C$3,C8)))&gt;0,'Dropdown Selections'!A$3,IF(SUMPRODUCT(--ISNUMBER(SEARCH('Dropdown Selections'!D$4:D$9,C8)))&gt;0,'Dropdown Selections'!A$4,IF(SUMPRODUCT(--ISNUMBER(SEARCH('Dropdown Selections'!D$11:D$13,C8)))&gt;0,'Dropdown Selections'!A$5,IF(SUMPRODUCT(--ISNUMBER(SEARCH('Dropdown Selections'!C$15,C8)))&gt;0,'Dropdown Selections'!A$6,IF(SUMPRODUCT(--ISNUMBER(SEARCH('Dropdown Selections'!D$16:D$19,C8)))&gt;0,'Dropdown Selections'!A$7,IF(SUMPRODUCT(--ISNUMBER(SEARCH('Dropdown Selections'!C$21,C8)))&gt;0,'Dropdown Selections'!A$8,IF(SUMPRODUCT(--ISNUMBER(SEARCH('Dropdown Selections'!D$22:D$25,C8)))&gt;0,'Dropdown Selections'!A$9,IF(C8="331900 - Federal Grant - Other","OTHER",IF(C8="Total","TOTAL OF ALL CATEGORIES",""))))))))))</f>
        <v>HEALTH &amp; HUMAN SERVICES</v>
      </c>
      <c r="H8" s="42">
        <v>35385</v>
      </c>
      <c r="I8" s="14"/>
      <c r="J8" s="14"/>
      <c r="K8" s="14"/>
      <c r="L8" s="14"/>
      <c r="M8" s="14"/>
      <c r="N8" s="14"/>
      <c r="O8" s="14"/>
      <c r="P8" s="14"/>
      <c r="Q8" s="80"/>
      <c r="R8" s="79"/>
      <c r="S8" s="81">
        <v>35385</v>
      </c>
      <c r="T8" s="79"/>
    </row>
    <row r="9" spans="2:20" x14ac:dyDescent="0.2">
      <c r="B9" s="13"/>
      <c r="C9" s="70" t="s">
        <v>12</v>
      </c>
      <c r="D9" s="71"/>
      <c r="E9" s="84" t="s">
        <v>12</v>
      </c>
      <c r="F9" s="79"/>
      <c r="G9" s="8" t="str">
        <f>IF(SUMPRODUCT(--ISNUMBER(SEARCH('Dropdown Selections'!C$2,C9)))&gt;0,'Dropdown Selections'!A$2,IF(SUMPRODUCT(--ISNUMBER(SEARCH('Dropdown Selections'!C$3,C9)))&gt;0,'Dropdown Selections'!A$3,IF(SUMPRODUCT(--ISNUMBER(SEARCH('Dropdown Selections'!D$4:D$9,C9)))&gt;0,'Dropdown Selections'!A$4,IF(SUMPRODUCT(--ISNUMBER(SEARCH('Dropdown Selections'!D$11:D$13,C9)))&gt;0,'Dropdown Selections'!A$5,IF(SUMPRODUCT(--ISNUMBER(SEARCH('Dropdown Selections'!C$15,C9)))&gt;0,'Dropdown Selections'!A$6,IF(SUMPRODUCT(--ISNUMBER(SEARCH('Dropdown Selections'!D$16:D$19,C9)))&gt;0,'Dropdown Selections'!A$7,IF(SUMPRODUCT(--ISNUMBER(SEARCH('Dropdown Selections'!C$21,C9)))&gt;0,'Dropdown Selections'!A$8,IF(SUMPRODUCT(--ISNUMBER(SEARCH('Dropdown Selections'!D$22:D$25,C9)))&gt;0,'Dropdown Selections'!A$9,IF(C9="331900 - Federal Grant - Other","OTHER",IF(C9="Total","TOTAL OF ALL CATEGORIES",""))))))))))</f>
        <v>TOTAL OF ALL CATEGORIES</v>
      </c>
      <c r="H9" s="43">
        <v>102019</v>
      </c>
      <c r="I9" s="43">
        <v>20800</v>
      </c>
      <c r="J9" s="12"/>
      <c r="K9" s="12"/>
      <c r="L9" s="12"/>
      <c r="M9" s="12"/>
      <c r="N9" s="12"/>
      <c r="O9" s="12"/>
      <c r="P9" s="12"/>
      <c r="Q9" s="85"/>
      <c r="R9" s="79"/>
      <c r="S9" s="86">
        <v>122819</v>
      </c>
      <c r="T9" s="79"/>
    </row>
    <row r="10" spans="2:20" x14ac:dyDescent="0.2">
      <c r="B10" s="89" t="s">
        <v>51</v>
      </c>
      <c r="C10" s="78"/>
      <c r="D10" s="78"/>
      <c r="E10" s="78"/>
      <c r="F10" s="78"/>
      <c r="G10" s="78"/>
      <c r="H10" s="78"/>
      <c r="I10" s="78"/>
      <c r="J10" s="79"/>
      <c r="K10" s="17"/>
      <c r="L10" s="17"/>
      <c r="M10" s="17"/>
      <c r="N10" s="17"/>
      <c r="O10" s="17"/>
      <c r="P10" s="17"/>
      <c r="Q10" s="90"/>
      <c r="R10" s="79"/>
      <c r="S10" s="90"/>
      <c r="T10" s="79"/>
    </row>
    <row r="11" spans="2:20" ht="18" x14ac:dyDescent="0.2">
      <c r="B11" s="87" t="s">
        <v>2</v>
      </c>
      <c r="C11" s="83"/>
      <c r="D11" s="83"/>
      <c r="E11" s="83"/>
      <c r="F11" s="83"/>
      <c r="H11" s="16" t="s">
        <v>3</v>
      </c>
      <c r="I11" s="9" t="s">
        <v>194</v>
      </c>
      <c r="J11" s="16" t="s">
        <v>4</v>
      </c>
      <c r="K11" s="16" t="s">
        <v>5</v>
      </c>
      <c r="L11" s="16" t="s">
        <v>6</v>
      </c>
      <c r="M11" s="16" t="s">
        <v>7</v>
      </c>
      <c r="N11" s="16" t="s">
        <v>8</v>
      </c>
      <c r="O11" s="16" t="s">
        <v>9</v>
      </c>
      <c r="P11" s="16" t="s">
        <v>10</v>
      </c>
      <c r="Q11" s="88" t="s">
        <v>11</v>
      </c>
      <c r="R11" s="79"/>
      <c r="S11" s="88" t="s">
        <v>198</v>
      </c>
      <c r="T11" s="79"/>
    </row>
    <row r="12" spans="2:20" x14ac:dyDescent="0.2">
      <c r="B12" s="15"/>
      <c r="C12" s="77" t="s">
        <v>13</v>
      </c>
      <c r="D12" s="78"/>
      <c r="E12" s="78"/>
      <c r="F12" s="79"/>
      <c r="G12" s="8" t="str">
        <f>IF(SUMPRODUCT(--ISNUMBER(SEARCH('Dropdown Selections'!C$2,C12)))&gt;0,'Dropdown Selections'!A$2,IF(SUMPRODUCT(--ISNUMBER(SEARCH('Dropdown Selections'!C$3,C12)))&gt;0,'Dropdown Selections'!A$3,IF(SUMPRODUCT(--ISNUMBER(SEARCH('Dropdown Selections'!D$4:D$9,C12)))&gt;0,'Dropdown Selections'!A$4,IF(SUMPRODUCT(--ISNUMBER(SEARCH('Dropdown Selections'!D$11:D$13,C12)))&gt;0,'Dropdown Selections'!A$5,IF(SUMPRODUCT(--ISNUMBER(SEARCH('Dropdown Selections'!C$15,C12)))&gt;0,'Dropdown Selections'!A$6,IF(SUMPRODUCT(--ISNUMBER(SEARCH('Dropdown Selections'!D$16:D$19,C12)))&gt;0,'Dropdown Selections'!A$7,IF(SUMPRODUCT(--ISNUMBER(SEARCH('Dropdown Selections'!C$21,C12)))&gt;0,'Dropdown Selections'!A$8,IF(SUMPRODUCT(--ISNUMBER(SEARCH('Dropdown Selections'!D$22:D$25,C12)))&gt;0,'Dropdown Selections'!A$9,IF(C12="331900 - Federal Grant - Other","OTHER",IF(C12="Total","TOTAL OF ALL CATEGORIES",""))))))))))</f>
        <v>GENERAL GOVERNMENT</v>
      </c>
      <c r="H12" s="42">
        <v>115305</v>
      </c>
      <c r="I12" s="42">
        <v>504844</v>
      </c>
      <c r="J12" s="14"/>
      <c r="K12" s="14"/>
      <c r="L12" s="14"/>
      <c r="M12" s="14"/>
      <c r="N12" s="14"/>
      <c r="O12" s="14"/>
      <c r="P12" s="14"/>
      <c r="Q12" s="80"/>
      <c r="R12" s="79"/>
      <c r="S12" s="81">
        <v>620149</v>
      </c>
      <c r="T12" s="79"/>
    </row>
    <row r="13" spans="2:20" x14ac:dyDescent="0.2">
      <c r="B13" s="15"/>
      <c r="C13" s="77" t="s">
        <v>14</v>
      </c>
      <c r="D13" s="78"/>
      <c r="E13" s="78"/>
      <c r="F13" s="79"/>
      <c r="G13" s="8" t="str">
        <f>IF(SUMPRODUCT(--ISNUMBER(SEARCH('Dropdown Selections'!C$2,C13)))&gt;0,'Dropdown Selections'!A$2,IF(SUMPRODUCT(--ISNUMBER(SEARCH('Dropdown Selections'!C$3,C13)))&gt;0,'Dropdown Selections'!A$3,IF(SUMPRODUCT(--ISNUMBER(SEARCH('Dropdown Selections'!D$4:D$9,C13)))&gt;0,'Dropdown Selections'!A$4,IF(SUMPRODUCT(--ISNUMBER(SEARCH('Dropdown Selections'!D$11:D$13,C13)))&gt;0,'Dropdown Selections'!A$5,IF(SUMPRODUCT(--ISNUMBER(SEARCH('Dropdown Selections'!C$15,C13)))&gt;0,'Dropdown Selections'!A$6,IF(SUMPRODUCT(--ISNUMBER(SEARCH('Dropdown Selections'!D$16:D$19,C13)))&gt;0,'Dropdown Selections'!A$7,IF(SUMPRODUCT(--ISNUMBER(SEARCH('Dropdown Selections'!C$21,C13)))&gt;0,'Dropdown Selections'!A$8,IF(SUMPRODUCT(--ISNUMBER(SEARCH('Dropdown Selections'!D$22:D$25,C13)))&gt;0,'Dropdown Selections'!A$9,IF(C13="331900 - Federal Grant - Other","OTHER",IF(C13="Total","TOTAL OF ALL CATEGORIES",""))))))))))</f>
        <v>PUBLIC SAFETY</v>
      </c>
      <c r="H13" s="42">
        <v>37339</v>
      </c>
      <c r="I13" s="42">
        <v>78081</v>
      </c>
      <c r="J13" s="14"/>
      <c r="K13" s="14"/>
      <c r="L13" s="14"/>
      <c r="M13" s="14"/>
      <c r="N13" s="14"/>
      <c r="O13" s="14"/>
      <c r="P13" s="14"/>
      <c r="Q13" s="80"/>
      <c r="R13" s="79"/>
      <c r="S13" s="81">
        <v>115420</v>
      </c>
      <c r="T13" s="79"/>
    </row>
    <row r="14" spans="2:20" x14ac:dyDescent="0.2">
      <c r="B14" s="15"/>
      <c r="C14" s="77" t="s">
        <v>15</v>
      </c>
      <c r="D14" s="78"/>
      <c r="E14" s="78"/>
      <c r="F14" s="79"/>
      <c r="G14" s="8" t="str">
        <f>IF(SUMPRODUCT(--ISNUMBER(SEARCH('Dropdown Selections'!C$2,C14)))&gt;0,'Dropdown Selections'!A$2,IF(SUMPRODUCT(--ISNUMBER(SEARCH('Dropdown Selections'!C$3,C14)))&gt;0,'Dropdown Selections'!A$3,IF(SUMPRODUCT(--ISNUMBER(SEARCH('Dropdown Selections'!D$4:D$9,C14)))&gt;0,'Dropdown Selections'!A$4,IF(SUMPRODUCT(--ISNUMBER(SEARCH('Dropdown Selections'!D$11:D$13,C14)))&gt;0,'Dropdown Selections'!A$5,IF(SUMPRODUCT(--ISNUMBER(SEARCH('Dropdown Selections'!C$15,C14)))&gt;0,'Dropdown Selections'!A$6,IF(SUMPRODUCT(--ISNUMBER(SEARCH('Dropdown Selections'!D$16:D$19,C14)))&gt;0,'Dropdown Selections'!A$7,IF(SUMPRODUCT(--ISNUMBER(SEARCH('Dropdown Selections'!C$21,C14)))&gt;0,'Dropdown Selections'!A$8,IF(SUMPRODUCT(--ISNUMBER(SEARCH('Dropdown Selections'!D$22:D$25,C14)))&gt;0,'Dropdown Selections'!A$9,IF(C14="331900 - Federal Grant - Other","OTHER",IF(C14="Total","TOTAL OF ALL CATEGORIES",""))))))))))</f>
        <v>PHYSICAL ENVIRONMENT</v>
      </c>
      <c r="H14" s="14"/>
      <c r="I14" s="42">
        <v>146177</v>
      </c>
      <c r="J14" s="14"/>
      <c r="K14" s="14"/>
      <c r="L14" s="14"/>
      <c r="M14" s="14"/>
      <c r="N14" s="14"/>
      <c r="O14" s="14"/>
      <c r="P14" s="14"/>
      <c r="Q14" s="80"/>
      <c r="R14" s="79"/>
      <c r="S14" s="81">
        <v>146177</v>
      </c>
      <c r="T14" s="79"/>
    </row>
    <row r="15" spans="2:20" x14ac:dyDescent="0.2">
      <c r="B15" s="15"/>
      <c r="C15" s="77" t="s">
        <v>27</v>
      </c>
      <c r="D15" s="78"/>
      <c r="E15" s="78"/>
      <c r="F15" s="79"/>
      <c r="G15" s="8" t="str">
        <f>IF(SUMPRODUCT(--ISNUMBER(SEARCH('Dropdown Selections'!C$2,C15)))&gt;0,'Dropdown Selections'!A$2,IF(SUMPRODUCT(--ISNUMBER(SEARCH('Dropdown Selections'!C$3,C15)))&gt;0,'Dropdown Selections'!A$3,IF(SUMPRODUCT(--ISNUMBER(SEARCH('Dropdown Selections'!D$4:D$9,C15)))&gt;0,'Dropdown Selections'!A$4,IF(SUMPRODUCT(--ISNUMBER(SEARCH('Dropdown Selections'!D$11:D$13,C15)))&gt;0,'Dropdown Selections'!A$5,IF(SUMPRODUCT(--ISNUMBER(SEARCH('Dropdown Selections'!C$15,C15)))&gt;0,'Dropdown Selections'!A$6,IF(SUMPRODUCT(--ISNUMBER(SEARCH('Dropdown Selections'!D$16:D$19,C15)))&gt;0,'Dropdown Selections'!A$7,IF(SUMPRODUCT(--ISNUMBER(SEARCH('Dropdown Selections'!C$21,C15)))&gt;0,'Dropdown Selections'!A$8,IF(SUMPRODUCT(--ISNUMBER(SEARCH('Dropdown Selections'!D$22:D$25,C15)))&gt;0,'Dropdown Selections'!A$9,IF(C15="331900 - Federal Grant - Other","OTHER",IF(C15="Total","TOTAL OF ALL CATEGORIES",""))))))))))</f>
        <v>TRANSPORTATION</v>
      </c>
      <c r="H15" s="14"/>
      <c r="I15" s="14"/>
      <c r="J15" s="14"/>
      <c r="K15" s="14"/>
      <c r="L15" s="14"/>
      <c r="M15" s="14"/>
      <c r="N15" s="14"/>
      <c r="O15" s="14"/>
      <c r="P15" s="14"/>
      <c r="Q15" s="80"/>
      <c r="R15" s="79"/>
      <c r="S15" s="91">
        <v>0</v>
      </c>
      <c r="T15" s="79"/>
    </row>
    <row r="16" spans="2:20" x14ac:dyDescent="0.2">
      <c r="B16" s="15"/>
      <c r="C16" s="77" t="s">
        <v>16</v>
      </c>
      <c r="D16" s="78"/>
      <c r="E16" s="78"/>
      <c r="F16" s="79"/>
      <c r="G16" s="8" t="str">
        <f>IF(SUMPRODUCT(--ISNUMBER(SEARCH('Dropdown Selections'!C$2,C16)))&gt;0,'Dropdown Selections'!A$2,IF(SUMPRODUCT(--ISNUMBER(SEARCH('Dropdown Selections'!C$3,C16)))&gt;0,'Dropdown Selections'!A$3,IF(SUMPRODUCT(--ISNUMBER(SEARCH('Dropdown Selections'!D$4:D$9,C16)))&gt;0,'Dropdown Selections'!A$4,IF(SUMPRODUCT(--ISNUMBER(SEARCH('Dropdown Selections'!D$11:D$13,C16)))&gt;0,'Dropdown Selections'!A$5,IF(SUMPRODUCT(--ISNUMBER(SEARCH('Dropdown Selections'!C$15,C16)))&gt;0,'Dropdown Selections'!A$6,IF(SUMPRODUCT(--ISNUMBER(SEARCH('Dropdown Selections'!D$16:D$19,C16)))&gt;0,'Dropdown Selections'!A$7,IF(SUMPRODUCT(--ISNUMBER(SEARCH('Dropdown Selections'!C$21,C16)))&gt;0,'Dropdown Selections'!A$8,IF(SUMPRODUCT(--ISNUMBER(SEARCH('Dropdown Selections'!D$22:D$25,C16)))&gt;0,'Dropdown Selections'!A$9,IF(C16="331900 - Federal Grant - Other","OTHER",IF(C16="Total","TOTAL OF ALL CATEGORIES",""))))))))))</f>
        <v>TRANSPORTATION</v>
      </c>
      <c r="H16" s="14"/>
      <c r="I16" s="14"/>
      <c r="J16" s="14"/>
      <c r="K16" s="14"/>
      <c r="L16" s="14"/>
      <c r="M16" s="14"/>
      <c r="N16" s="14"/>
      <c r="O16" s="14"/>
      <c r="P16" s="14"/>
      <c r="Q16" s="80"/>
      <c r="R16" s="79"/>
      <c r="S16" s="91">
        <v>0</v>
      </c>
      <c r="T16" s="79"/>
    </row>
    <row r="17" spans="2:20" x14ac:dyDescent="0.2">
      <c r="B17" s="15"/>
      <c r="C17" s="77" t="s">
        <v>17</v>
      </c>
      <c r="D17" s="78"/>
      <c r="E17" s="78"/>
      <c r="F17" s="79"/>
      <c r="G17" s="8" t="str">
        <f>IF(SUMPRODUCT(--ISNUMBER(SEARCH('Dropdown Selections'!C$2,C17)))&gt;0,'Dropdown Selections'!A$2,IF(SUMPRODUCT(--ISNUMBER(SEARCH('Dropdown Selections'!C$3,C17)))&gt;0,'Dropdown Selections'!A$3,IF(SUMPRODUCT(--ISNUMBER(SEARCH('Dropdown Selections'!D$4:D$9,C17)))&gt;0,'Dropdown Selections'!A$4,IF(SUMPRODUCT(--ISNUMBER(SEARCH('Dropdown Selections'!D$11:D$13,C17)))&gt;0,'Dropdown Selections'!A$5,IF(SUMPRODUCT(--ISNUMBER(SEARCH('Dropdown Selections'!C$15,C17)))&gt;0,'Dropdown Selections'!A$6,IF(SUMPRODUCT(--ISNUMBER(SEARCH('Dropdown Selections'!D$16:D$19,C17)))&gt;0,'Dropdown Selections'!A$7,IF(SUMPRODUCT(--ISNUMBER(SEARCH('Dropdown Selections'!C$21,C17)))&gt;0,'Dropdown Selections'!A$8,IF(SUMPRODUCT(--ISNUMBER(SEARCH('Dropdown Selections'!D$22:D$25,C17)))&gt;0,'Dropdown Selections'!A$9,IF(C17="331900 - Federal Grant - Other","OTHER",IF(C17="Total","TOTAL OF ALL CATEGORIES",""))))))))))</f>
        <v>ECONOMIC ENVIRONMENT</v>
      </c>
      <c r="H17" s="14"/>
      <c r="I17" s="14"/>
      <c r="J17" s="14"/>
      <c r="K17" s="14"/>
      <c r="L17" s="14"/>
      <c r="M17" s="14"/>
      <c r="N17" s="14"/>
      <c r="O17" s="14"/>
      <c r="P17" s="14"/>
      <c r="Q17" s="80"/>
      <c r="R17" s="79"/>
      <c r="S17" s="91">
        <v>0</v>
      </c>
      <c r="T17" s="79"/>
    </row>
    <row r="18" spans="2:20" x14ac:dyDescent="0.2">
      <c r="B18" s="15"/>
      <c r="C18" s="77" t="s">
        <v>24</v>
      </c>
      <c r="D18" s="78"/>
      <c r="E18" s="78"/>
      <c r="F18" s="79"/>
      <c r="G18" s="8" t="str">
        <f>IF(SUMPRODUCT(--ISNUMBER(SEARCH('Dropdown Selections'!C$2,C18)))&gt;0,'Dropdown Selections'!A$2,IF(SUMPRODUCT(--ISNUMBER(SEARCH('Dropdown Selections'!C$3,C18)))&gt;0,'Dropdown Selections'!A$3,IF(SUMPRODUCT(--ISNUMBER(SEARCH('Dropdown Selections'!D$4:D$9,C18)))&gt;0,'Dropdown Selections'!A$4,IF(SUMPRODUCT(--ISNUMBER(SEARCH('Dropdown Selections'!D$11:D$13,C18)))&gt;0,'Dropdown Selections'!A$5,IF(SUMPRODUCT(--ISNUMBER(SEARCH('Dropdown Selections'!C$15,C18)))&gt;0,'Dropdown Selections'!A$6,IF(SUMPRODUCT(--ISNUMBER(SEARCH('Dropdown Selections'!D$16:D$19,C18)))&gt;0,'Dropdown Selections'!A$7,IF(SUMPRODUCT(--ISNUMBER(SEARCH('Dropdown Selections'!C$21,C18)))&gt;0,'Dropdown Selections'!A$8,IF(SUMPRODUCT(--ISNUMBER(SEARCH('Dropdown Selections'!D$22:D$25,C18)))&gt;0,'Dropdown Selections'!A$9,IF(C18="331900 - Federal Grant - Other","OTHER",IF(C18="Total","TOTAL OF ALL CATEGORIES",""))))))))))</f>
        <v>HEALTH &amp; HUMAN SERVICES</v>
      </c>
      <c r="H18" s="42">
        <v>122432</v>
      </c>
      <c r="I18" s="14"/>
      <c r="J18" s="14"/>
      <c r="K18" s="14"/>
      <c r="L18" s="14"/>
      <c r="M18" s="14"/>
      <c r="N18" s="14"/>
      <c r="O18" s="14"/>
      <c r="P18" s="14"/>
      <c r="Q18" s="80"/>
      <c r="R18" s="79"/>
      <c r="S18" s="81">
        <v>122432</v>
      </c>
      <c r="T18" s="79"/>
    </row>
    <row r="19" spans="2:20" x14ac:dyDescent="0.2">
      <c r="B19" s="15"/>
      <c r="C19" s="77" t="s">
        <v>22</v>
      </c>
      <c r="D19" s="78"/>
      <c r="E19" s="78"/>
      <c r="F19" s="79"/>
      <c r="G19" s="8" t="str">
        <f>IF(SUMPRODUCT(--ISNUMBER(SEARCH('Dropdown Selections'!C$2,C19)))&gt;0,'Dropdown Selections'!A$2,IF(SUMPRODUCT(--ISNUMBER(SEARCH('Dropdown Selections'!C$3,C19)))&gt;0,'Dropdown Selections'!A$3,IF(SUMPRODUCT(--ISNUMBER(SEARCH('Dropdown Selections'!D$4:D$9,C19)))&gt;0,'Dropdown Selections'!A$4,IF(SUMPRODUCT(--ISNUMBER(SEARCH('Dropdown Selections'!D$11:D$13,C19)))&gt;0,'Dropdown Selections'!A$5,IF(SUMPRODUCT(--ISNUMBER(SEARCH('Dropdown Selections'!C$15,C19)))&gt;0,'Dropdown Selections'!A$6,IF(SUMPRODUCT(--ISNUMBER(SEARCH('Dropdown Selections'!D$16:D$19,C19)))&gt;0,'Dropdown Selections'!A$7,IF(SUMPRODUCT(--ISNUMBER(SEARCH('Dropdown Selections'!C$21,C19)))&gt;0,'Dropdown Selections'!A$8,IF(SUMPRODUCT(--ISNUMBER(SEARCH('Dropdown Selections'!D$22:D$25,C19)))&gt;0,'Dropdown Selections'!A$9,IF(C19="331900 - Federal Grant - Other","OTHER",IF(C19="Total","TOTAL OF ALL CATEGORIES",""))))))))))</f>
        <v>CULTURE/RECREATION</v>
      </c>
      <c r="H19" s="14"/>
      <c r="I19" s="14"/>
      <c r="J19" s="14"/>
      <c r="K19" s="14"/>
      <c r="L19" s="14"/>
      <c r="M19" s="14"/>
      <c r="N19" s="14"/>
      <c r="O19" s="14"/>
      <c r="P19" s="14"/>
      <c r="Q19" s="80"/>
      <c r="R19" s="79"/>
      <c r="S19" s="91">
        <v>0</v>
      </c>
      <c r="T19" s="79"/>
    </row>
    <row r="20" spans="2:20" x14ac:dyDescent="0.2">
      <c r="B20" s="15"/>
      <c r="C20" s="77" t="s">
        <v>43</v>
      </c>
      <c r="D20" s="78"/>
      <c r="E20" s="78"/>
      <c r="F20" s="79"/>
      <c r="G20" s="8" t="str">
        <f>IF(SUMPRODUCT(--ISNUMBER(SEARCH('Dropdown Selections'!C$2,C20)))&gt;0,'Dropdown Selections'!A$2,IF(SUMPRODUCT(--ISNUMBER(SEARCH('Dropdown Selections'!C$3,C20)))&gt;0,'Dropdown Selections'!A$3,IF(SUMPRODUCT(--ISNUMBER(SEARCH('Dropdown Selections'!D$4:D$9,C20)))&gt;0,'Dropdown Selections'!A$4,IF(SUMPRODUCT(--ISNUMBER(SEARCH('Dropdown Selections'!D$11:D$13,C20)))&gt;0,'Dropdown Selections'!A$5,IF(SUMPRODUCT(--ISNUMBER(SEARCH('Dropdown Selections'!C$15,C20)))&gt;0,'Dropdown Selections'!A$6,IF(SUMPRODUCT(--ISNUMBER(SEARCH('Dropdown Selections'!D$16:D$19,C20)))&gt;0,'Dropdown Selections'!A$7,IF(SUMPRODUCT(--ISNUMBER(SEARCH('Dropdown Selections'!C$21,C20)))&gt;0,'Dropdown Selections'!A$8,IF(SUMPRODUCT(--ISNUMBER(SEARCH('Dropdown Selections'!D$22:D$25,C20)))&gt;0,'Dropdown Selections'!A$9,IF(C20="331900 - Federal Grant - Other","OTHER",IF(C20="Total","TOTAL OF ALL CATEGORIES",""))))))))))</f>
        <v>COURTS</v>
      </c>
      <c r="H20" s="14"/>
      <c r="I20" s="14"/>
      <c r="J20" s="14"/>
      <c r="K20" s="14"/>
      <c r="L20" s="14"/>
      <c r="M20" s="14"/>
      <c r="N20" s="14"/>
      <c r="O20" s="14"/>
      <c r="P20" s="14"/>
      <c r="Q20" s="80"/>
      <c r="R20" s="79"/>
      <c r="S20" s="91">
        <v>0</v>
      </c>
      <c r="T20" s="79"/>
    </row>
    <row r="21" spans="2:20" x14ac:dyDescent="0.2">
      <c r="B21" s="15"/>
      <c r="C21" s="77" t="s">
        <v>29</v>
      </c>
      <c r="D21" s="78"/>
      <c r="E21" s="78"/>
      <c r="F21" s="79"/>
      <c r="G21" s="8" t="str">
        <f>IF(SUMPRODUCT(--ISNUMBER(SEARCH('Dropdown Selections'!C$2,C21)))&gt;0,'Dropdown Selections'!A$2,IF(SUMPRODUCT(--ISNUMBER(SEARCH('Dropdown Selections'!C$3,C21)))&gt;0,'Dropdown Selections'!A$3,IF(SUMPRODUCT(--ISNUMBER(SEARCH('Dropdown Selections'!D$4:D$9,C21)))&gt;0,'Dropdown Selections'!A$4,IF(SUMPRODUCT(--ISNUMBER(SEARCH('Dropdown Selections'!D$11:D$13,C21)))&gt;0,'Dropdown Selections'!A$5,IF(SUMPRODUCT(--ISNUMBER(SEARCH('Dropdown Selections'!C$15,C21)))&gt;0,'Dropdown Selections'!A$6,IF(SUMPRODUCT(--ISNUMBER(SEARCH('Dropdown Selections'!D$16:D$19,C21)))&gt;0,'Dropdown Selections'!A$7,IF(SUMPRODUCT(--ISNUMBER(SEARCH('Dropdown Selections'!C$21,C21)))&gt;0,'Dropdown Selections'!A$8,IF(SUMPRODUCT(--ISNUMBER(SEARCH('Dropdown Selections'!D$22:D$25,C21)))&gt;0,'Dropdown Selections'!A$9,IF(C21="331900 - Federal Grant - Other","OTHER",IF(C21="Total","TOTAL OF ALL CATEGORIES",""))))))))))</f>
        <v>OTHER</v>
      </c>
      <c r="H21" s="14"/>
      <c r="I21" s="14"/>
      <c r="J21" s="14"/>
      <c r="K21" s="14"/>
      <c r="L21" s="14"/>
      <c r="M21" s="14"/>
      <c r="N21" s="14"/>
      <c r="O21" s="14"/>
      <c r="P21" s="14"/>
      <c r="Q21" s="80"/>
      <c r="R21" s="79"/>
      <c r="S21" s="91">
        <v>0</v>
      </c>
      <c r="T21" s="79"/>
    </row>
    <row r="22" spans="2:20" x14ac:dyDescent="0.2">
      <c r="B22" s="13"/>
      <c r="C22" s="70" t="s">
        <v>12</v>
      </c>
      <c r="D22" s="71"/>
      <c r="E22" s="84" t="s">
        <v>12</v>
      </c>
      <c r="F22" s="79"/>
      <c r="G22" s="8" t="str">
        <f>IF(SUMPRODUCT(--ISNUMBER(SEARCH('Dropdown Selections'!C$2,C22)))&gt;0,'Dropdown Selections'!A$2,IF(SUMPRODUCT(--ISNUMBER(SEARCH('Dropdown Selections'!C$3,C22)))&gt;0,'Dropdown Selections'!A$3,IF(SUMPRODUCT(--ISNUMBER(SEARCH('Dropdown Selections'!D$4:D$9,C22)))&gt;0,'Dropdown Selections'!A$4,IF(SUMPRODUCT(--ISNUMBER(SEARCH('Dropdown Selections'!D$11:D$13,C22)))&gt;0,'Dropdown Selections'!A$5,IF(SUMPRODUCT(--ISNUMBER(SEARCH('Dropdown Selections'!C$15,C22)))&gt;0,'Dropdown Selections'!A$6,IF(SUMPRODUCT(--ISNUMBER(SEARCH('Dropdown Selections'!D$16:D$19,C22)))&gt;0,'Dropdown Selections'!A$7,IF(SUMPRODUCT(--ISNUMBER(SEARCH('Dropdown Selections'!C$21,C22)))&gt;0,'Dropdown Selections'!A$8,IF(SUMPRODUCT(--ISNUMBER(SEARCH('Dropdown Selections'!D$22:D$25,C22)))&gt;0,'Dropdown Selections'!A$9,IF(C22="331900 - Federal Grant - Other","OTHER",IF(C22="Total","TOTAL OF ALL CATEGORIES",""))))))))))</f>
        <v>TOTAL OF ALL CATEGORIES</v>
      </c>
      <c r="H22" s="43">
        <v>275076</v>
      </c>
      <c r="I22" s="43">
        <v>729102</v>
      </c>
      <c r="J22" s="12"/>
      <c r="K22" s="12"/>
      <c r="L22" s="12"/>
      <c r="M22" s="12"/>
      <c r="N22" s="12"/>
      <c r="O22" s="12"/>
      <c r="P22" s="12"/>
      <c r="Q22" s="85"/>
      <c r="R22" s="79"/>
      <c r="S22" s="86">
        <v>1004178</v>
      </c>
      <c r="T22" s="79"/>
    </row>
    <row r="23" spans="2:20" x14ac:dyDescent="0.2">
      <c r="B23" s="89" t="s">
        <v>50</v>
      </c>
      <c r="C23" s="78"/>
      <c r="D23" s="78"/>
      <c r="E23" s="78"/>
      <c r="F23" s="78"/>
      <c r="G23" s="78"/>
      <c r="H23" s="78"/>
      <c r="I23" s="78"/>
      <c r="J23" s="79"/>
      <c r="K23" s="17"/>
      <c r="L23" s="17"/>
      <c r="M23" s="17"/>
      <c r="N23" s="17"/>
      <c r="O23" s="17"/>
      <c r="P23" s="17"/>
      <c r="Q23" s="90"/>
      <c r="R23" s="79"/>
      <c r="S23" s="90"/>
      <c r="T23" s="79"/>
    </row>
    <row r="24" spans="2:20" ht="18" x14ac:dyDescent="0.2">
      <c r="B24" s="87" t="s">
        <v>2</v>
      </c>
      <c r="C24" s="83"/>
      <c r="D24" s="83"/>
      <c r="E24" s="83"/>
      <c r="F24" s="83"/>
      <c r="H24" s="16" t="s">
        <v>3</v>
      </c>
      <c r="I24" s="9" t="s">
        <v>194</v>
      </c>
      <c r="J24" s="16" t="s">
        <v>4</v>
      </c>
      <c r="K24" s="16" t="s">
        <v>5</v>
      </c>
      <c r="L24" s="16" t="s">
        <v>6</v>
      </c>
      <c r="M24" s="16" t="s">
        <v>7</v>
      </c>
      <c r="N24" s="16" t="s">
        <v>8</v>
      </c>
      <c r="O24" s="16" t="s">
        <v>9</v>
      </c>
      <c r="P24" s="16" t="s">
        <v>10</v>
      </c>
      <c r="Q24" s="88" t="s">
        <v>11</v>
      </c>
      <c r="R24" s="79"/>
      <c r="S24" s="88" t="s">
        <v>198</v>
      </c>
      <c r="T24" s="79"/>
    </row>
    <row r="25" spans="2:20" x14ac:dyDescent="0.2">
      <c r="B25" s="15"/>
      <c r="C25" s="77" t="s">
        <v>13</v>
      </c>
      <c r="D25" s="78"/>
      <c r="E25" s="78"/>
      <c r="F25" s="79"/>
      <c r="G25" s="8" t="str">
        <f>IF(SUMPRODUCT(--ISNUMBER(SEARCH('Dropdown Selections'!C$2,C25)))&gt;0,'Dropdown Selections'!A$2,IF(SUMPRODUCT(--ISNUMBER(SEARCH('Dropdown Selections'!C$3,C25)))&gt;0,'Dropdown Selections'!A$3,IF(SUMPRODUCT(--ISNUMBER(SEARCH('Dropdown Selections'!D$4:D$9,C25)))&gt;0,'Dropdown Selections'!A$4,IF(SUMPRODUCT(--ISNUMBER(SEARCH('Dropdown Selections'!D$11:D$13,C25)))&gt;0,'Dropdown Selections'!A$5,IF(SUMPRODUCT(--ISNUMBER(SEARCH('Dropdown Selections'!C$15,C25)))&gt;0,'Dropdown Selections'!A$6,IF(SUMPRODUCT(--ISNUMBER(SEARCH('Dropdown Selections'!D$16:D$19,C25)))&gt;0,'Dropdown Selections'!A$7,IF(SUMPRODUCT(--ISNUMBER(SEARCH('Dropdown Selections'!C$21,C25)))&gt;0,'Dropdown Selections'!A$8,IF(SUMPRODUCT(--ISNUMBER(SEARCH('Dropdown Selections'!D$22:D$25,C25)))&gt;0,'Dropdown Selections'!A$9,IF(C25="331900 - Federal Grant - Other","OTHER",IF(C25="Total","TOTAL OF ALL CATEGORIES",""))))))))))</f>
        <v>GENERAL GOVERNMENT</v>
      </c>
      <c r="H25" s="42">
        <v>21746</v>
      </c>
      <c r="I25" s="14"/>
      <c r="J25" s="14"/>
      <c r="K25" s="14"/>
      <c r="L25" s="14"/>
      <c r="M25" s="14"/>
      <c r="N25" s="14"/>
      <c r="O25" s="14"/>
      <c r="P25" s="14"/>
      <c r="Q25" s="80"/>
      <c r="R25" s="79"/>
      <c r="S25" s="81">
        <v>21746</v>
      </c>
      <c r="T25" s="79"/>
    </row>
    <row r="26" spans="2:20" x14ac:dyDescent="0.2">
      <c r="B26" s="15"/>
      <c r="C26" s="77" t="s">
        <v>14</v>
      </c>
      <c r="D26" s="78"/>
      <c r="E26" s="78"/>
      <c r="F26" s="79"/>
      <c r="G26" s="8" t="str">
        <f>IF(SUMPRODUCT(--ISNUMBER(SEARCH('Dropdown Selections'!C$2,C26)))&gt;0,'Dropdown Selections'!A$2,IF(SUMPRODUCT(--ISNUMBER(SEARCH('Dropdown Selections'!C$3,C26)))&gt;0,'Dropdown Selections'!A$3,IF(SUMPRODUCT(--ISNUMBER(SEARCH('Dropdown Selections'!D$4:D$9,C26)))&gt;0,'Dropdown Selections'!A$4,IF(SUMPRODUCT(--ISNUMBER(SEARCH('Dropdown Selections'!D$11:D$13,C26)))&gt;0,'Dropdown Selections'!A$5,IF(SUMPRODUCT(--ISNUMBER(SEARCH('Dropdown Selections'!C$15,C26)))&gt;0,'Dropdown Selections'!A$6,IF(SUMPRODUCT(--ISNUMBER(SEARCH('Dropdown Selections'!D$16:D$19,C26)))&gt;0,'Dropdown Selections'!A$7,IF(SUMPRODUCT(--ISNUMBER(SEARCH('Dropdown Selections'!C$21,C26)))&gt;0,'Dropdown Selections'!A$8,IF(SUMPRODUCT(--ISNUMBER(SEARCH('Dropdown Selections'!D$22:D$25,C26)))&gt;0,'Dropdown Selections'!A$9,IF(C26="331900 - Federal Grant - Other","OTHER",IF(C26="Total","TOTAL OF ALL CATEGORIES",""))))))))))</f>
        <v>PUBLIC SAFETY</v>
      </c>
      <c r="H26" s="42">
        <v>34558</v>
      </c>
      <c r="I26" s="42">
        <v>67954</v>
      </c>
      <c r="J26" s="14"/>
      <c r="K26" s="14"/>
      <c r="L26" s="14"/>
      <c r="M26" s="14"/>
      <c r="N26" s="14"/>
      <c r="O26" s="14"/>
      <c r="P26" s="14"/>
      <c r="Q26" s="80"/>
      <c r="R26" s="79"/>
      <c r="S26" s="81">
        <v>102512</v>
      </c>
      <c r="T26" s="79"/>
    </row>
    <row r="27" spans="2:20" x14ac:dyDescent="0.2">
      <c r="B27" s="15"/>
      <c r="C27" s="77" t="s">
        <v>17</v>
      </c>
      <c r="D27" s="78"/>
      <c r="E27" s="78"/>
      <c r="F27" s="79"/>
      <c r="G27" s="8" t="str">
        <f>IF(SUMPRODUCT(--ISNUMBER(SEARCH('Dropdown Selections'!C$2,C27)))&gt;0,'Dropdown Selections'!A$2,IF(SUMPRODUCT(--ISNUMBER(SEARCH('Dropdown Selections'!C$3,C27)))&gt;0,'Dropdown Selections'!A$3,IF(SUMPRODUCT(--ISNUMBER(SEARCH('Dropdown Selections'!D$4:D$9,C27)))&gt;0,'Dropdown Selections'!A$4,IF(SUMPRODUCT(--ISNUMBER(SEARCH('Dropdown Selections'!D$11:D$13,C27)))&gt;0,'Dropdown Selections'!A$5,IF(SUMPRODUCT(--ISNUMBER(SEARCH('Dropdown Selections'!C$15,C27)))&gt;0,'Dropdown Selections'!A$6,IF(SUMPRODUCT(--ISNUMBER(SEARCH('Dropdown Selections'!D$16:D$19,C27)))&gt;0,'Dropdown Selections'!A$7,IF(SUMPRODUCT(--ISNUMBER(SEARCH('Dropdown Selections'!C$21,C27)))&gt;0,'Dropdown Selections'!A$8,IF(SUMPRODUCT(--ISNUMBER(SEARCH('Dropdown Selections'!D$22:D$25,C27)))&gt;0,'Dropdown Selections'!A$9,IF(C27="331900 - Federal Grant - Other","OTHER",IF(C27="Total","TOTAL OF ALL CATEGORIES",""))))))))))</f>
        <v>ECONOMIC ENVIRONMENT</v>
      </c>
      <c r="H27" s="14"/>
      <c r="I27" s="42">
        <v>11629</v>
      </c>
      <c r="J27" s="14"/>
      <c r="K27" s="14"/>
      <c r="L27" s="14"/>
      <c r="M27" s="14"/>
      <c r="N27" s="14"/>
      <c r="O27" s="14"/>
      <c r="P27" s="14"/>
      <c r="Q27" s="80"/>
      <c r="R27" s="79"/>
      <c r="S27" s="81">
        <v>11629</v>
      </c>
      <c r="T27" s="79"/>
    </row>
    <row r="28" spans="2:20" x14ac:dyDescent="0.2">
      <c r="B28" s="15"/>
      <c r="C28" s="77" t="s">
        <v>18</v>
      </c>
      <c r="D28" s="78"/>
      <c r="E28" s="78"/>
      <c r="F28" s="79"/>
      <c r="G28" s="8" t="str">
        <f>IF(SUMPRODUCT(--ISNUMBER(SEARCH('Dropdown Selections'!C$2,C28)))&gt;0,'Dropdown Selections'!A$2,IF(SUMPRODUCT(--ISNUMBER(SEARCH('Dropdown Selections'!C$3,C28)))&gt;0,'Dropdown Selections'!A$3,IF(SUMPRODUCT(--ISNUMBER(SEARCH('Dropdown Selections'!D$4:D$9,C28)))&gt;0,'Dropdown Selections'!A$4,IF(SUMPRODUCT(--ISNUMBER(SEARCH('Dropdown Selections'!D$11:D$13,C28)))&gt;0,'Dropdown Selections'!A$5,IF(SUMPRODUCT(--ISNUMBER(SEARCH('Dropdown Selections'!C$15,C28)))&gt;0,'Dropdown Selections'!A$6,IF(SUMPRODUCT(--ISNUMBER(SEARCH('Dropdown Selections'!D$16:D$19,C28)))&gt;0,'Dropdown Selections'!A$7,IF(SUMPRODUCT(--ISNUMBER(SEARCH('Dropdown Selections'!C$21,C28)))&gt;0,'Dropdown Selections'!A$8,IF(SUMPRODUCT(--ISNUMBER(SEARCH('Dropdown Selections'!D$22:D$25,C28)))&gt;0,'Dropdown Selections'!A$9,IF(C28="331900 - Federal Grant - Other","OTHER",IF(C28="Total","TOTAL OF ALL CATEGORIES",""))))))))))</f>
        <v>HEALTH &amp; HUMAN SERVICES</v>
      </c>
      <c r="H28" s="42">
        <v>186858</v>
      </c>
      <c r="I28" s="14"/>
      <c r="J28" s="14"/>
      <c r="K28" s="14"/>
      <c r="L28" s="14"/>
      <c r="M28" s="14"/>
      <c r="N28" s="14"/>
      <c r="O28" s="14"/>
      <c r="P28" s="14"/>
      <c r="Q28" s="80"/>
      <c r="R28" s="79"/>
      <c r="S28" s="81">
        <v>186858</v>
      </c>
      <c r="T28" s="79"/>
    </row>
    <row r="29" spans="2:20" x14ac:dyDescent="0.2">
      <c r="B29" s="13"/>
      <c r="C29" s="70" t="s">
        <v>12</v>
      </c>
      <c r="D29" s="71"/>
      <c r="E29" s="84" t="s">
        <v>12</v>
      </c>
      <c r="F29" s="79"/>
      <c r="G29" s="8" t="str">
        <f>IF(SUMPRODUCT(--ISNUMBER(SEARCH('Dropdown Selections'!C$2,C29)))&gt;0,'Dropdown Selections'!A$2,IF(SUMPRODUCT(--ISNUMBER(SEARCH('Dropdown Selections'!C$3,C29)))&gt;0,'Dropdown Selections'!A$3,IF(SUMPRODUCT(--ISNUMBER(SEARCH('Dropdown Selections'!D$4:D$9,C29)))&gt;0,'Dropdown Selections'!A$4,IF(SUMPRODUCT(--ISNUMBER(SEARCH('Dropdown Selections'!D$11:D$13,C29)))&gt;0,'Dropdown Selections'!A$5,IF(SUMPRODUCT(--ISNUMBER(SEARCH('Dropdown Selections'!C$15,C29)))&gt;0,'Dropdown Selections'!A$6,IF(SUMPRODUCT(--ISNUMBER(SEARCH('Dropdown Selections'!D$16:D$19,C29)))&gt;0,'Dropdown Selections'!A$7,IF(SUMPRODUCT(--ISNUMBER(SEARCH('Dropdown Selections'!C$21,C29)))&gt;0,'Dropdown Selections'!A$8,IF(SUMPRODUCT(--ISNUMBER(SEARCH('Dropdown Selections'!D$22:D$25,C29)))&gt;0,'Dropdown Selections'!A$9,IF(C29="331900 - Federal Grant - Other","OTHER",IF(C29="Total","TOTAL OF ALL CATEGORIES",""))))))))))</f>
        <v>TOTAL OF ALL CATEGORIES</v>
      </c>
      <c r="H29" s="43">
        <v>243162</v>
      </c>
      <c r="I29" s="43">
        <v>79583</v>
      </c>
      <c r="J29" s="12"/>
      <c r="K29" s="12"/>
      <c r="L29" s="12"/>
      <c r="M29" s="12"/>
      <c r="N29" s="12"/>
      <c r="O29" s="12"/>
      <c r="P29" s="12"/>
      <c r="Q29" s="85"/>
      <c r="R29" s="79"/>
      <c r="S29" s="86">
        <v>322745</v>
      </c>
      <c r="T29" s="79"/>
    </row>
    <row r="30" spans="2:20" x14ac:dyDescent="0.2">
      <c r="B30" s="89" t="s">
        <v>49</v>
      </c>
      <c r="C30" s="78"/>
      <c r="D30" s="78"/>
      <c r="E30" s="78"/>
      <c r="F30" s="78"/>
      <c r="G30" s="78"/>
      <c r="H30" s="78"/>
      <c r="I30" s="78"/>
      <c r="J30" s="79"/>
      <c r="K30" s="17"/>
      <c r="L30" s="17"/>
      <c r="M30" s="17"/>
      <c r="N30" s="17"/>
      <c r="O30" s="17"/>
      <c r="P30" s="17"/>
      <c r="Q30" s="90"/>
      <c r="R30" s="79"/>
      <c r="S30" s="90"/>
      <c r="T30" s="79"/>
    </row>
    <row r="31" spans="2:20" ht="18" x14ac:dyDescent="0.2">
      <c r="B31" s="87" t="s">
        <v>2</v>
      </c>
      <c r="C31" s="83"/>
      <c r="D31" s="83"/>
      <c r="E31" s="83"/>
      <c r="F31" s="83"/>
      <c r="H31" s="16" t="s">
        <v>3</v>
      </c>
      <c r="I31" s="9" t="s">
        <v>194</v>
      </c>
      <c r="J31" s="16" t="s">
        <v>4</v>
      </c>
      <c r="K31" s="16" t="s">
        <v>5</v>
      </c>
      <c r="L31" s="16" t="s">
        <v>6</v>
      </c>
      <c r="M31" s="16" t="s">
        <v>7</v>
      </c>
      <c r="N31" s="16" t="s">
        <v>8</v>
      </c>
      <c r="O31" s="16" t="s">
        <v>9</v>
      </c>
      <c r="P31" s="16" t="s">
        <v>10</v>
      </c>
      <c r="Q31" s="88" t="s">
        <v>11</v>
      </c>
      <c r="R31" s="79"/>
      <c r="S31" s="88" t="s">
        <v>198</v>
      </c>
      <c r="T31" s="79"/>
    </row>
    <row r="32" spans="2:20" x14ac:dyDescent="0.2">
      <c r="B32" s="15"/>
      <c r="C32" s="77" t="s">
        <v>14</v>
      </c>
      <c r="D32" s="78"/>
      <c r="E32" s="78"/>
      <c r="F32" s="79"/>
      <c r="G32" s="8" t="str">
        <f>IF(SUMPRODUCT(--ISNUMBER(SEARCH('Dropdown Selections'!C$2,C32)))&gt;0,'Dropdown Selections'!A$2,IF(SUMPRODUCT(--ISNUMBER(SEARCH('Dropdown Selections'!C$3,C32)))&gt;0,'Dropdown Selections'!A$3,IF(SUMPRODUCT(--ISNUMBER(SEARCH('Dropdown Selections'!D$4:D$9,C32)))&gt;0,'Dropdown Selections'!A$4,IF(SUMPRODUCT(--ISNUMBER(SEARCH('Dropdown Selections'!D$11:D$13,C32)))&gt;0,'Dropdown Selections'!A$5,IF(SUMPRODUCT(--ISNUMBER(SEARCH('Dropdown Selections'!C$15,C32)))&gt;0,'Dropdown Selections'!A$6,IF(SUMPRODUCT(--ISNUMBER(SEARCH('Dropdown Selections'!D$16:D$19,C32)))&gt;0,'Dropdown Selections'!A$7,IF(SUMPRODUCT(--ISNUMBER(SEARCH('Dropdown Selections'!C$21,C32)))&gt;0,'Dropdown Selections'!A$8,IF(SUMPRODUCT(--ISNUMBER(SEARCH('Dropdown Selections'!D$22:D$25,C32)))&gt;0,'Dropdown Selections'!A$9,IF(C32="331900 - Federal Grant - Other","OTHER",IF(C32="Total","TOTAL OF ALL CATEGORIES",""))))))))))</f>
        <v>PUBLIC SAFETY</v>
      </c>
      <c r="H32" s="14"/>
      <c r="I32" s="42">
        <v>31961</v>
      </c>
      <c r="J32" s="14"/>
      <c r="K32" s="14"/>
      <c r="L32" s="14"/>
      <c r="M32" s="14"/>
      <c r="N32" s="14"/>
      <c r="O32" s="14"/>
      <c r="P32" s="14"/>
      <c r="Q32" s="80"/>
      <c r="R32" s="79"/>
      <c r="S32" s="81">
        <v>31961</v>
      </c>
      <c r="T32" s="79"/>
    </row>
    <row r="33" spans="2:20" x14ac:dyDescent="0.2">
      <c r="B33" s="15"/>
      <c r="C33" s="77" t="s">
        <v>17</v>
      </c>
      <c r="D33" s="78"/>
      <c r="E33" s="78"/>
      <c r="F33" s="79"/>
      <c r="G33" s="8" t="str">
        <f>IF(SUMPRODUCT(--ISNUMBER(SEARCH('Dropdown Selections'!C$2,C33)))&gt;0,'Dropdown Selections'!A$2,IF(SUMPRODUCT(--ISNUMBER(SEARCH('Dropdown Selections'!C$3,C33)))&gt;0,'Dropdown Selections'!A$3,IF(SUMPRODUCT(--ISNUMBER(SEARCH('Dropdown Selections'!D$4:D$9,C33)))&gt;0,'Dropdown Selections'!A$4,IF(SUMPRODUCT(--ISNUMBER(SEARCH('Dropdown Selections'!D$11:D$13,C33)))&gt;0,'Dropdown Selections'!A$5,IF(SUMPRODUCT(--ISNUMBER(SEARCH('Dropdown Selections'!C$15,C33)))&gt;0,'Dropdown Selections'!A$6,IF(SUMPRODUCT(--ISNUMBER(SEARCH('Dropdown Selections'!D$16:D$19,C33)))&gt;0,'Dropdown Selections'!A$7,IF(SUMPRODUCT(--ISNUMBER(SEARCH('Dropdown Selections'!C$21,C33)))&gt;0,'Dropdown Selections'!A$8,IF(SUMPRODUCT(--ISNUMBER(SEARCH('Dropdown Selections'!D$22:D$25,C33)))&gt;0,'Dropdown Selections'!A$9,IF(C33="331900 - Federal Grant - Other","OTHER",IF(C33="Total","TOTAL OF ALL CATEGORIES",""))))))))))</f>
        <v>ECONOMIC ENVIRONMENT</v>
      </c>
      <c r="H33" s="14"/>
      <c r="I33" s="42">
        <v>440836</v>
      </c>
      <c r="J33" s="14"/>
      <c r="K33" s="14"/>
      <c r="L33" s="14"/>
      <c r="M33" s="14"/>
      <c r="N33" s="14"/>
      <c r="O33" s="14"/>
      <c r="P33" s="14"/>
      <c r="Q33" s="80"/>
      <c r="R33" s="79"/>
      <c r="S33" s="81">
        <v>440836</v>
      </c>
      <c r="T33" s="79"/>
    </row>
    <row r="34" spans="2:20" x14ac:dyDescent="0.2">
      <c r="B34" s="15"/>
      <c r="C34" s="77" t="s">
        <v>24</v>
      </c>
      <c r="D34" s="78"/>
      <c r="E34" s="78"/>
      <c r="F34" s="79"/>
      <c r="G34" s="8" t="str">
        <f>IF(SUMPRODUCT(--ISNUMBER(SEARCH('Dropdown Selections'!C$2,C34)))&gt;0,'Dropdown Selections'!A$2,IF(SUMPRODUCT(--ISNUMBER(SEARCH('Dropdown Selections'!C$3,C34)))&gt;0,'Dropdown Selections'!A$3,IF(SUMPRODUCT(--ISNUMBER(SEARCH('Dropdown Selections'!D$4:D$9,C34)))&gt;0,'Dropdown Selections'!A$4,IF(SUMPRODUCT(--ISNUMBER(SEARCH('Dropdown Selections'!D$11:D$13,C34)))&gt;0,'Dropdown Selections'!A$5,IF(SUMPRODUCT(--ISNUMBER(SEARCH('Dropdown Selections'!C$15,C34)))&gt;0,'Dropdown Selections'!A$6,IF(SUMPRODUCT(--ISNUMBER(SEARCH('Dropdown Selections'!D$16:D$19,C34)))&gt;0,'Dropdown Selections'!A$7,IF(SUMPRODUCT(--ISNUMBER(SEARCH('Dropdown Selections'!C$21,C34)))&gt;0,'Dropdown Selections'!A$8,IF(SUMPRODUCT(--ISNUMBER(SEARCH('Dropdown Selections'!D$22:D$25,C34)))&gt;0,'Dropdown Selections'!A$9,IF(C34="331900 - Federal Grant - Other","OTHER",IF(C34="Total","TOTAL OF ALL CATEGORIES",""))))))))))</f>
        <v>HEALTH &amp; HUMAN SERVICES</v>
      </c>
      <c r="H34" s="14"/>
      <c r="I34" s="42">
        <v>57503</v>
      </c>
      <c r="J34" s="14"/>
      <c r="K34" s="14"/>
      <c r="L34" s="14"/>
      <c r="M34" s="14"/>
      <c r="N34" s="14"/>
      <c r="O34" s="14"/>
      <c r="P34" s="14"/>
      <c r="Q34" s="80"/>
      <c r="R34" s="79"/>
      <c r="S34" s="81">
        <v>57503</v>
      </c>
      <c r="T34" s="79"/>
    </row>
    <row r="35" spans="2:20" x14ac:dyDescent="0.2">
      <c r="B35" s="15"/>
      <c r="C35" s="77" t="s">
        <v>18</v>
      </c>
      <c r="D35" s="78"/>
      <c r="E35" s="78"/>
      <c r="F35" s="79"/>
      <c r="G35" s="8" t="str">
        <f>IF(SUMPRODUCT(--ISNUMBER(SEARCH('Dropdown Selections'!C$2,C35)))&gt;0,'Dropdown Selections'!A$2,IF(SUMPRODUCT(--ISNUMBER(SEARCH('Dropdown Selections'!C$3,C35)))&gt;0,'Dropdown Selections'!A$3,IF(SUMPRODUCT(--ISNUMBER(SEARCH('Dropdown Selections'!D$4:D$9,C35)))&gt;0,'Dropdown Selections'!A$4,IF(SUMPRODUCT(--ISNUMBER(SEARCH('Dropdown Selections'!D$11:D$13,C35)))&gt;0,'Dropdown Selections'!A$5,IF(SUMPRODUCT(--ISNUMBER(SEARCH('Dropdown Selections'!C$15,C35)))&gt;0,'Dropdown Selections'!A$6,IF(SUMPRODUCT(--ISNUMBER(SEARCH('Dropdown Selections'!D$16:D$19,C35)))&gt;0,'Dropdown Selections'!A$7,IF(SUMPRODUCT(--ISNUMBER(SEARCH('Dropdown Selections'!C$21,C35)))&gt;0,'Dropdown Selections'!A$8,IF(SUMPRODUCT(--ISNUMBER(SEARCH('Dropdown Selections'!D$22:D$25,C35)))&gt;0,'Dropdown Selections'!A$9,IF(C35="331900 - Federal Grant - Other","OTHER",IF(C35="Total","TOTAL OF ALL CATEGORIES",""))))))))))</f>
        <v>HEALTH &amp; HUMAN SERVICES</v>
      </c>
      <c r="H35" s="14"/>
      <c r="I35" s="42">
        <v>132834</v>
      </c>
      <c r="J35" s="14"/>
      <c r="K35" s="14"/>
      <c r="L35" s="14"/>
      <c r="M35" s="14"/>
      <c r="N35" s="14"/>
      <c r="O35" s="14"/>
      <c r="P35" s="14"/>
      <c r="Q35" s="80"/>
      <c r="R35" s="79"/>
      <c r="S35" s="81">
        <v>132834</v>
      </c>
      <c r="T35" s="79"/>
    </row>
    <row r="36" spans="2:20" x14ac:dyDescent="0.2">
      <c r="B36" s="15"/>
      <c r="C36" s="77" t="s">
        <v>29</v>
      </c>
      <c r="D36" s="78"/>
      <c r="E36" s="78"/>
      <c r="F36" s="79"/>
      <c r="G36" s="8" t="str">
        <f>IF(SUMPRODUCT(--ISNUMBER(SEARCH('Dropdown Selections'!C$2,C36)))&gt;0,'Dropdown Selections'!A$2,IF(SUMPRODUCT(--ISNUMBER(SEARCH('Dropdown Selections'!C$3,C36)))&gt;0,'Dropdown Selections'!A$3,IF(SUMPRODUCT(--ISNUMBER(SEARCH('Dropdown Selections'!D$4:D$9,C36)))&gt;0,'Dropdown Selections'!A$4,IF(SUMPRODUCT(--ISNUMBER(SEARCH('Dropdown Selections'!D$11:D$13,C36)))&gt;0,'Dropdown Selections'!A$5,IF(SUMPRODUCT(--ISNUMBER(SEARCH('Dropdown Selections'!C$15,C36)))&gt;0,'Dropdown Selections'!A$6,IF(SUMPRODUCT(--ISNUMBER(SEARCH('Dropdown Selections'!D$16:D$19,C36)))&gt;0,'Dropdown Selections'!A$7,IF(SUMPRODUCT(--ISNUMBER(SEARCH('Dropdown Selections'!C$21,C36)))&gt;0,'Dropdown Selections'!A$8,IF(SUMPRODUCT(--ISNUMBER(SEARCH('Dropdown Selections'!D$22:D$25,C36)))&gt;0,'Dropdown Selections'!A$9,IF(C36="331900 - Federal Grant - Other","OTHER",IF(C36="Total","TOTAL OF ALL CATEGORIES",""))))))))))</f>
        <v>OTHER</v>
      </c>
      <c r="H36" s="14"/>
      <c r="I36" s="41">
        <v>475</v>
      </c>
      <c r="J36" s="14"/>
      <c r="K36" s="14"/>
      <c r="L36" s="14"/>
      <c r="M36" s="14"/>
      <c r="N36" s="14"/>
      <c r="O36" s="14"/>
      <c r="P36" s="14"/>
      <c r="Q36" s="80"/>
      <c r="R36" s="79"/>
      <c r="S36" s="91">
        <v>475</v>
      </c>
      <c r="T36" s="79"/>
    </row>
    <row r="37" spans="2:20" x14ac:dyDescent="0.2">
      <c r="B37" s="13"/>
      <c r="C37" s="70" t="s">
        <v>12</v>
      </c>
      <c r="D37" s="71"/>
      <c r="E37" s="84" t="s">
        <v>12</v>
      </c>
      <c r="F37" s="79"/>
      <c r="G37" s="8" t="str">
        <f>IF(SUMPRODUCT(--ISNUMBER(SEARCH('Dropdown Selections'!C$2,C37)))&gt;0,'Dropdown Selections'!A$2,IF(SUMPRODUCT(--ISNUMBER(SEARCH('Dropdown Selections'!C$3,C37)))&gt;0,'Dropdown Selections'!A$3,IF(SUMPRODUCT(--ISNUMBER(SEARCH('Dropdown Selections'!D$4:D$9,C37)))&gt;0,'Dropdown Selections'!A$4,IF(SUMPRODUCT(--ISNUMBER(SEARCH('Dropdown Selections'!D$11:D$13,C37)))&gt;0,'Dropdown Selections'!A$5,IF(SUMPRODUCT(--ISNUMBER(SEARCH('Dropdown Selections'!C$15,C37)))&gt;0,'Dropdown Selections'!A$6,IF(SUMPRODUCT(--ISNUMBER(SEARCH('Dropdown Selections'!D$16:D$19,C37)))&gt;0,'Dropdown Selections'!A$7,IF(SUMPRODUCT(--ISNUMBER(SEARCH('Dropdown Selections'!C$21,C37)))&gt;0,'Dropdown Selections'!A$8,IF(SUMPRODUCT(--ISNUMBER(SEARCH('Dropdown Selections'!D$22:D$25,C37)))&gt;0,'Dropdown Selections'!A$9,IF(C37="331900 - Federal Grant - Other","OTHER",IF(C37="Total","TOTAL OF ALL CATEGORIES",""))))))))))</f>
        <v>TOTAL OF ALL CATEGORIES</v>
      </c>
      <c r="H37" s="12"/>
      <c r="I37" s="43">
        <v>663609</v>
      </c>
      <c r="J37" s="12"/>
      <c r="K37" s="12"/>
      <c r="L37" s="12"/>
      <c r="M37" s="12"/>
      <c r="N37" s="12"/>
      <c r="O37" s="12"/>
      <c r="P37" s="12"/>
      <c r="Q37" s="85"/>
      <c r="R37" s="79"/>
      <c r="S37" s="86">
        <v>663609</v>
      </c>
      <c r="T37" s="79"/>
    </row>
    <row r="38" spans="2:20" x14ac:dyDescent="0.2">
      <c r="B38" s="89" t="s">
        <v>48</v>
      </c>
      <c r="C38" s="78"/>
      <c r="D38" s="78"/>
      <c r="E38" s="78"/>
      <c r="F38" s="78"/>
      <c r="G38" s="78"/>
      <c r="H38" s="78"/>
      <c r="I38" s="78"/>
      <c r="J38" s="79"/>
      <c r="K38" s="17"/>
      <c r="L38" s="17"/>
      <c r="M38" s="17"/>
      <c r="N38" s="17"/>
      <c r="O38" s="17"/>
      <c r="P38" s="17"/>
      <c r="Q38" s="90"/>
      <c r="R38" s="79"/>
      <c r="S38" s="90"/>
      <c r="T38" s="79"/>
    </row>
    <row r="39" spans="2:20" ht="18" x14ac:dyDescent="0.2">
      <c r="B39" s="87" t="s">
        <v>2</v>
      </c>
      <c r="C39" s="83"/>
      <c r="D39" s="83"/>
      <c r="E39" s="83"/>
      <c r="F39" s="83"/>
      <c r="H39" s="16" t="s">
        <v>3</v>
      </c>
      <c r="I39" s="9" t="s">
        <v>194</v>
      </c>
      <c r="J39" s="16" t="s">
        <v>4</v>
      </c>
      <c r="K39" s="16" t="s">
        <v>5</v>
      </c>
      <c r="L39" s="16" t="s">
        <v>6</v>
      </c>
      <c r="M39" s="16" t="s">
        <v>7</v>
      </c>
      <c r="N39" s="16" t="s">
        <v>8</v>
      </c>
      <c r="O39" s="16" t="s">
        <v>9</v>
      </c>
      <c r="P39" s="16" t="s">
        <v>10</v>
      </c>
      <c r="Q39" s="88" t="s">
        <v>11</v>
      </c>
      <c r="R39" s="79"/>
      <c r="S39" s="88" t="s">
        <v>198</v>
      </c>
      <c r="T39" s="79"/>
    </row>
    <row r="40" spans="2:20" x14ac:dyDescent="0.2">
      <c r="B40" s="15"/>
      <c r="C40" s="77" t="s">
        <v>13</v>
      </c>
      <c r="D40" s="78"/>
      <c r="E40" s="78"/>
      <c r="F40" s="79"/>
      <c r="G40" s="8" t="str">
        <f>IF(SUMPRODUCT(--ISNUMBER(SEARCH('Dropdown Selections'!C$2,C40)))&gt;0,'Dropdown Selections'!A$2,IF(SUMPRODUCT(--ISNUMBER(SEARCH('Dropdown Selections'!C$3,C40)))&gt;0,'Dropdown Selections'!A$3,IF(SUMPRODUCT(--ISNUMBER(SEARCH('Dropdown Selections'!D$4:D$9,C40)))&gt;0,'Dropdown Selections'!A$4,IF(SUMPRODUCT(--ISNUMBER(SEARCH('Dropdown Selections'!D$11:D$13,C40)))&gt;0,'Dropdown Selections'!A$5,IF(SUMPRODUCT(--ISNUMBER(SEARCH('Dropdown Selections'!C$15,C40)))&gt;0,'Dropdown Selections'!A$6,IF(SUMPRODUCT(--ISNUMBER(SEARCH('Dropdown Selections'!D$16:D$19,C40)))&gt;0,'Dropdown Selections'!A$7,IF(SUMPRODUCT(--ISNUMBER(SEARCH('Dropdown Selections'!C$21,C40)))&gt;0,'Dropdown Selections'!A$8,IF(SUMPRODUCT(--ISNUMBER(SEARCH('Dropdown Selections'!D$22:D$25,C40)))&gt;0,'Dropdown Selections'!A$9,IF(C40="331900 - Federal Grant - Other","OTHER",IF(C40="Total","TOTAL OF ALL CATEGORIES",""))))))))))</f>
        <v>GENERAL GOVERNMENT</v>
      </c>
      <c r="H40" s="14"/>
      <c r="I40" s="42">
        <v>187483</v>
      </c>
      <c r="J40" s="14"/>
      <c r="K40" s="14"/>
      <c r="L40" s="14"/>
      <c r="M40" s="14"/>
      <c r="N40" s="14"/>
      <c r="O40" s="14"/>
      <c r="P40" s="14"/>
      <c r="Q40" s="80"/>
      <c r="R40" s="79"/>
      <c r="S40" s="81">
        <v>187483</v>
      </c>
      <c r="T40" s="79"/>
    </row>
    <row r="41" spans="2:20" x14ac:dyDescent="0.2">
      <c r="B41" s="15"/>
      <c r="C41" s="77" t="s">
        <v>14</v>
      </c>
      <c r="D41" s="78"/>
      <c r="E41" s="78"/>
      <c r="F41" s="79"/>
      <c r="G41" s="8" t="str">
        <f>IF(SUMPRODUCT(--ISNUMBER(SEARCH('Dropdown Selections'!C$2,C41)))&gt;0,'Dropdown Selections'!A$2,IF(SUMPRODUCT(--ISNUMBER(SEARCH('Dropdown Selections'!C$3,C41)))&gt;0,'Dropdown Selections'!A$3,IF(SUMPRODUCT(--ISNUMBER(SEARCH('Dropdown Selections'!D$4:D$9,C41)))&gt;0,'Dropdown Selections'!A$4,IF(SUMPRODUCT(--ISNUMBER(SEARCH('Dropdown Selections'!D$11:D$13,C41)))&gt;0,'Dropdown Selections'!A$5,IF(SUMPRODUCT(--ISNUMBER(SEARCH('Dropdown Selections'!C$15,C41)))&gt;0,'Dropdown Selections'!A$6,IF(SUMPRODUCT(--ISNUMBER(SEARCH('Dropdown Selections'!D$16:D$19,C41)))&gt;0,'Dropdown Selections'!A$7,IF(SUMPRODUCT(--ISNUMBER(SEARCH('Dropdown Selections'!C$21,C41)))&gt;0,'Dropdown Selections'!A$8,IF(SUMPRODUCT(--ISNUMBER(SEARCH('Dropdown Selections'!D$22:D$25,C41)))&gt;0,'Dropdown Selections'!A$9,IF(C41="331900 - Federal Grant - Other","OTHER",IF(C41="Total","TOTAL OF ALL CATEGORIES",""))))))))))</f>
        <v>PUBLIC SAFETY</v>
      </c>
      <c r="H41" s="42">
        <v>47834</v>
      </c>
      <c r="I41" s="14"/>
      <c r="J41" s="14"/>
      <c r="K41" s="14"/>
      <c r="L41" s="14"/>
      <c r="M41" s="14"/>
      <c r="N41" s="14"/>
      <c r="O41" s="14"/>
      <c r="P41" s="14"/>
      <c r="Q41" s="80"/>
      <c r="R41" s="79"/>
      <c r="S41" s="81">
        <v>47834</v>
      </c>
      <c r="T41" s="79"/>
    </row>
    <row r="42" spans="2:20" x14ac:dyDescent="0.2">
      <c r="B42" s="15"/>
      <c r="C42" s="77" t="s">
        <v>17</v>
      </c>
      <c r="D42" s="78"/>
      <c r="E42" s="78"/>
      <c r="F42" s="79"/>
      <c r="G42" s="8" t="str">
        <f>IF(SUMPRODUCT(--ISNUMBER(SEARCH('Dropdown Selections'!C$2,C42)))&gt;0,'Dropdown Selections'!A$2,IF(SUMPRODUCT(--ISNUMBER(SEARCH('Dropdown Selections'!C$3,C42)))&gt;0,'Dropdown Selections'!A$3,IF(SUMPRODUCT(--ISNUMBER(SEARCH('Dropdown Selections'!D$4:D$9,C42)))&gt;0,'Dropdown Selections'!A$4,IF(SUMPRODUCT(--ISNUMBER(SEARCH('Dropdown Selections'!D$11:D$13,C42)))&gt;0,'Dropdown Selections'!A$5,IF(SUMPRODUCT(--ISNUMBER(SEARCH('Dropdown Selections'!C$15,C42)))&gt;0,'Dropdown Selections'!A$6,IF(SUMPRODUCT(--ISNUMBER(SEARCH('Dropdown Selections'!D$16:D$19,C42)))&gt;0,'Dropdown Selections'!A$7,IF(SUMPRODUCT(--ISNUMBER(SEARCH('Dropdown Selections'!C$21,C42)))&gt;0,'Dropdown Selections'!A$8,IF(SUMPRODUCT(--ISNUMBER(SEARCH('Dropdown Selections'!D$22:D$25,C42)))&gt;0,'Dropdown Selections'!A$9,IF(C42="331900 - Federal Grant - Other","OTHER",IF(C42="Total","TOTAL OF ALL CATEGORIES",""))))))))))</f>
        <v>ECONOMIC ENVIRONMENT</v>
      </c>
      <c r="H42" s="14"/>
      <c r="I42" s="42">
        <v>227954</v>
      </c>
      <c r="J42" s="14"/>
      <c r="K42" s="14"/>
      <c r="L42" s="14"/>
      <c r="M42" s="14"/>
      <c r="N42" s="14"/>
      <c r="O42" s="14"/>
      <c r="P42" s="14"/>
      <c r="Q42" s="80"/>
      <c r="R42" s="79"/>
      <c r="S42" s="81">
        <v>227954</v>
      </c>
      <c r="T42" s="79"/>
    </row>
    <row r="43" spans="2:20" x14ac:dyDescent="0.2">
      <c r="B43" s="15"/>
      <c r="C43" s="77" t="s">
        <v>24</v>
      </c>
      <c r="D43" s="78"/>
      <c r="E43" s="78"/>
      <c r="F43" s="79"/>
      <c r="G43" s="8" t="str">
        <f>IF(SUMPRODUCT(--ISNUMBER(SEARCH('Dropdown Selections'!C$2,C43)))&gt;0,'Dropdown Selections'!A$2,IF(SUMPRODUCT(--ISNUMBER(SEARCH('Dropdown Selections'!C$3,C43)))&gt;0,'Dropdown Selections'!A$3,IF(SUMPRODUCT(--ISNUMBER(SEARCH('Dropdown Selections'!D$4:D$9,C43)))&gt;0,'Dropdown Selections'!A$4,IF(SUMPRODUCT(--ISNUMBER(SEARCH('Dropdown Selections'!D$11:D$13,C43)))&gt;0,'Dropdown Selections'!A$5,IF(SUMPRODUCT(--ISNUMBER(SEARCH('Dropdown Selections'!C$15,C43)))&gt;0,'Dropdown Selections'!A$6,IF(SUMPRODUCT(--ISNUMBER(SEARCH('Dropdown Selections'!D$16:D$19,C43)))&gt;0,'Dropdown Selections'!A$7,IF(SUMPRODUCT(--ISNUMBER(SEARCH('Dropdown Selections'!C$21,C43)))&gt;0,'Dropdown Selections'!A$8,IF(SUMPRODUCT(--ISNUMBER(SEARCH('Dropdown Selections'!D$22:D$25,C43)))&gt;0,'Dropdown Selections'!A$9,IF(C43="331900 - Federal Grant - Other","OTHER",IF(C43="Total","TOTAL OF ALL CATEGORIES",""))))))))))</f>
        <v>HEALTH &amp; HUMAN SERVICES</v>
      </c>
      <c r="H43" s="14"/>
      <c r="I43" s="14"/>
      <c r="J43" s="14"/>
      <c r="K43" s="14"/>
      <c r="L43" s="14"/>
      <c r="M43" s="14"/>
      <c r="N43" s="14"/>
      <c r="O43" s="14"/>
      <c r="P43" s="14"/>
      <c r="Q43" s="80"/>
      <c r="R43" s="79"/>
      <c r="S43" s="91">
        <v>0</v>
      </c>
      <c r="T43" s="79"/>
    </row>
    <row r="44" spans="2:20" x14ac:dyDescent="0.2">
      <c r="B44" s="13"/>
      <c r="C44" s="70" t="s">
        <v>12</v>
      </c>
      <c r="D44" s="71"/>
      <c r="E44" s="84" t="s">
        <v>12</v>
      </c>
      <c r="F44" s="79"/>
      <c r="G44" s="8" t="str">
        <f>IF(SUMPRODUCT(--ISNUMBER(SEARCH('Dropdown Selections'!C$2,C44)))&gt;0,'Dropdown Selections'!A$2,IF(SUMPRODUCT(--ISNUMBER(SEARCH('Dropdown Selections'!C$3,C44)))&gt;0,'Dropdown Selections'!A$3,IF(SUMPRODUCT(--ISNUMBER(SEARCH('Dropdown Selections'!D$4:D$9,C44)))&gt;0,'Dropdown Selections'!A$4,IF(SUMPRODUCT(--ISNUMBER(SEARCH('Dropdown Selections'!D$11:D$13,C44)))&gt;0,'Dropdown Selections'!A$5,IF(SUMPRODUCT(--ISNUMBER(SEARCH('Dropdown Selections'!C$15,C44)))&gt;0,'Dropdown Selections'!A$6,IF(SUMPRODUCT(--ISNUMBER(SEARCH('Dropdown Selections'!D$16:D$19,C44)))&gt;0,'Dropdown Selections'!A$7,IF(SUMPRODUCT(--ISNUMBER(SEARCH('Dropdown Selections'!C$21,C44)))&gt;0,'Dropdown Selections'!A$8,IF(SUMPRODUCT(--ISNUMBER(SEARCH('Dropdown Selections'!D$22:D$25,C44)))&gt;0,'Dropdown Selections'!A$9,IF(C44="331900 - Federal Grant - Other","OTHER",IF(C44="Total","TOTAL OF ALL CATEGORIES",""))))))))))</f>
        <v>TOTAL OF ALL CATEGORIES</v>
      </c>
      <c r="H44" s="43">
        <v>47834</v>
      </c>
      <c r="I44" s="43">
        <v>415437</v>
      </c>
      <c r="J44" s="12"/>
      <c r="K44" s="12"/>
      <c r="L44" s="12"/>
      <c r="M44" s="12"/>
      <c r="N44" s="12"/>
      <c r="O44" s="12"/>
      <c r="P44" s="12"/>
      <c r="Q44" s="85"/>
      <c r="R44" s="79"/>
      <c r="S44" s="86">
        <v>463271</v>
      </c>
      <c r="T44" s="79"/>
    </row>
    <row r="45" spans="2:20" ht="18" customHeight="1" x14ac:dyDescent="0.2">
      <c r="F45" s="82"/>
      <c r="G45" s="82"/>
      <c r="H45" s="83"/>
      <c r="I45" s="83"/>
      <c r="J45" s="83"/>
      <c r="K45" s="83"/>
      <c r="L45" s="83"/>
      <c r="M45" s="83"/>
      <c r="N45" s="83"/>
      <c r="O45" s="83"/>
      <c r="P45" s="83"/>
      <c r="Q45" s="83"/>
    </row>
  </sheetData>
  <mergeCells count="131">
    <mergeCell ref="D2:S2"/>
    <mergeCell ref="B4:D4"/>
    <mergeCell ref="E4:F4"/>
    <mergeCell ref="Q4:R4"/>
    <mergeCell ref="S4:T4"/>
    <mergeCell ref="B5:J5"/>
    <mergeCell ref="Q5:R5"/>
    <mergeCell ref="S5:T5"/>
    <mergeCell ref="B6:F6"/>
    <mergeCell ref="Q6:R6"/>
    <mergeCell ref="S6:T6"/>
    <mergeCell ref="C7:F7"/>
    <mergeCell ref="Q7:R7"/>
    <mergeCell ref="S7:T7"/>
    <mergeCell ref="C8:F8"/>
    <mergeCell ref="Q8:R8"/>
    <mergeCell ref="S8:T8"/>
    <mergeCell ref="C9:D9"/>
    <mergeCell ref="E9:F9"/>
    <mergeCell ref="Q9:R9"/>
    <mergeCell ref="S9:T9"/>
    <mergeCell ref="B10:J10"/>
    <mergeCell ref="Q10:R10"/>
    <mergeCell ref="S10:T10"/>
    <mergeCell ref="B11:F11"/>
    <mergeCell ref="Q11:R11"/>
    <mergeCell ref="S11:T11"/>
    <mergeCell ref="C12:F12"/>
    <mergeCell ref="Q12:R12"/>
    <mergeCell ref="S12:T12"/>
    <mergeCell ref="C13:F13"/>
    <mergeCell ref="Q13:R13"/>
    <mergeCell ref="S13:T13"/>
    <mergeCell ref="C14:F14"/>
    <mergeCell ref="Q14:R14"/>
    <mergeCell ref="S14:T14"/>
    <mergeCell ref="C15:F15"/>
    <mergeCell ref="Q15:R15"/>
    <mergeCell ref="S15:T15"/>
    <mergeCell ref="C16:F16"/>
    <mergeCell ref="Q16:R16"/>
    <mergeCell ref="S16:T16"/>
    <mergeCell ref="C17:F17"/>
    <mergeCell ref="Q17:R17"/>
    <mergeCell ref="S17:T17"/>
    <mergeCell ref="C18:F18"/>
    <mergeCell ref="Q18:R18"/>
    <mergeCell ref="S18:T18"/>
    <mergeCell ref="C19:F19"/>
    <mergeCell ref="Q19:R19"/>
    <mergeCell ref="S19:T19"/>
    <mergeCell ref="C20:F20"/>
    <mergeCell ref="Q20:R20"/>
    <mergeCell ref="S20:T20"/>
    <mergeCell ref="C21:F21"/>
    <mergeCell ref="Q21:R21"/>
    <mergeCell ref="S21:T21"/>
    <mergeCell ref="C22:D22"/>
    <mergeCell ref="E22:F22"/>
    <mergeCell ref="Q22:R22"/>
    <mergeCell ref="S22:T22"/>
    <mergeCell ref="B23:J23"/>
    <mergeCell ref="Q23:R23"/>
    <mergeCell ref="S23:T23"/>
    <mergeCell ref="B24:F24"/>
    <mergeCell ref="Q24:R24"/>
    <mergeCell ref="S24:T24"/>
    <mergeCell ref="C25:F25"/>
    <mergeCell ref="Q25:R25"/>
    <mergeCell ref="S25:T25"/>
    <mergeCell ref="C26:F26"/>
    <mergeCell ref="Q26:R26"/>
    <mergeCell ref="S26:T26"/>
    <mergeCell ref="C27:F27"/>
    <mergeCell ref="Q27:R27"/>
    <mergeCell ref="S27:T27"/>
    <mergeCell ref="C28:F28"/>
    <mergeCell ref="Q28:R28"/>
    <mergeCell ref="S28:T28"/>
    <mergeCell ref="C29:D29"/>
    <mergeCell ref="E29:F29"/>
    <mergeCell ref="Q29:R29"/>
    <mergeCell ref="S29:T29"/>
    <mergeCell ref="B30:J30"/>
    <mergeCell ref="Q30:R30"/>
    <mergeCell ref="S30:T30"/>
    <mergeCell ref="B31:F31"/>
    <mergeCell ref="Q31:R31"/>
    <mergeCell ref="S31:T31"/>
    <mergeCell ref="C32:F32"/>
    <mergeCell ref="Q32:R32"/>
    <mergeCell ref="S32:T32"/>
    <mergeCell ref="C33:F33"/>
    <mergeCell ref="Q33:R33"/>
    <mergeCell ref="S33:T33"/>
    <mergeCell ref="C34:F34"/>
    <mergeCell ref="Q34:R34"/>
    <mergeCell ref="S34:T34"/>
    <mergeCell ref="C35:F35"/>
    <mergeCell ref="Q35:R35"/>
    <mergeCell ref="S35:T35"/>
    <mergeCell ref="C36:F36"/>
    <mergeCell ref="Q36:R36"/>
    <mergeCell ref="S36:T36"/>
    <mergeCell ref="C37:D37"/>
    <mergeCell ref="E37:F37"/>
    <mergeCell ref="Q37:R37"/>
    <mergeCell ref="S37:T37"/>
    <mergeCell ref="B38:J38"/>
    <mergeCell ref="Q38:R38"/>
    <mergeCell ref="S38:T38"/>
    <mergeCell ref="B39:F39"/>
    <mergeCell ref="Q39:R39"/>
    <mergeCell ref="S39:T39"/>
    <mergeCell ref="F45:Q45"/>
    <mergeCell ref="C42:F42"/>
    <mergeCell ref="Q42:R42"/>
    <mergeCell ref="S42:T42"/>
    <mergeCell ref="C43:F43"/>
    <mergeCell ref="Q43:R43"/>
    <mergeCell ref="S43:T43"/>
    <mergeCell ref="C40:F40"/>
    <mergeCell ref="Q40:R40"/>
    <mergeCell ref="S40:T40"/>
    <mergeCell ref="C41:F41"/>
    <mergeCell ref="Q41:R41"/>
    <mergeCell ref="S41:T41"/>
    <mergeCell ref="C44:D44"/>
    <mergeCell ref="E44:F44"/>
    <mergeCell ref="Q44:R44"/>
    <mergeCell ref="S44:T44"/>
  </mergeCells>
  <pageMargins left="1E-3" right="1E-3" top="0.25" bottom="0.67582992125984265" header="0.25" footer="0.25"/>
  <pageSetup scale="79" fitToHeight="0" orientation="landscape" r:id="rId1"/>
  <headerFooter alignWithMargins="0">
    <oddFooter xml:space="preserve">&amp;L&amp;"Arial"&amp;7 Monday, February 12, 2018 &amp;C&amp;R&amp;"Arial"&amp;7Page &amp;P of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8"/>
  <sheetViews>
    <sheetView showGridLines="0" topLeftCell="A25" workbookViewId="0">
      <selection activeCell="I46" sqref="I46"/>
    </sheetView>
  </sheetViews>
  <sheetFormatPr defaultRowHeight="12.75" x14ac:dyDescent="0.2"/>
  <cols>
    <col min="1" max="1" width="1" style="10" customWidth="1"/>
    <col min="2" max="2" width="3" style="10" customWidth="1"/>
    <col min="3" max="3" width="1" style="10" customWidth="1"/>
    <col min="4" max="4" width="10.5703125" style="10" customWidth="1"/>
    <col min="5" max="5" width="1.28515625" style="10" customWidth="1"/>
    <col min="6" max="6" width="24.28515625" style="10" customWidth="1"/>
    <col min="7" max="7" width="27.85546875" style="11" bestFit="1" customWidth="1"/>
    <col min="8" max="16" width="9.5703125" style="10" customWidth="1"/>
    <col min="17" max="17" width="3.7109375" style="10" customWidth="1"/>
    <col min="18" max="18" width="5.7109375" style="10" customWidth="1"/>
    <col min="19" max="19" width="7.42578125" style="10" customWidth="1"/>
    <col min="20" max="20" width="2" style="10" customWidth="1"/>
    <col min="21" max="16384" width="9.140625" style="10"/>
  </cols>
  <sheetData>
    <row r="1" spans="2:20" ht="5.45" customHeight="1" x14ac:dyDescent="0.2"/>
    <row r="2" spans="2:20" ht="18" customHeight="1" x14ac:dyDescent="0.2">
      <c r="D2" s="92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2:20" ht="3.6" customHeight="1" x14ac:dyDescent="0.2"/>
    <row r="4" spans="2:20" x14ac:dyDescent="0.2">
      <c r="B4" s="93">
        <v>2016</v>
      </c>
      <c r="C4" s="83"/>
      <c r="D4" s="83"/>
      <c r="E4" s="94"/>
      <c r="F4" s="83"/>
      <c r="H4" s="18"/>
      <c r="I4" s="18"/>
      <c r="J4" s="18"/>
      <c r="K4" s="18"/>
      <c r="L4" s="18"/>
      <c r="M4" s="18"/>
      <c r="N4" s="18"/>
      <c r="O4" s="18"/>
      <c r="P4" s="18"/>
      <c r="Q4" s="94"/>
      <c r="R4" s="83"/>
      <c r="S4" s="94"/>
      <c r="T4" s="83"/>
    </row>
    <row r="5" spans="2:20" x14ac:dyDescent="0.2">
      <c r="B5" s="89" t="s">
        <v>58</v>
      </c>
      <c r="C5" s="78"/>
      <c r="D5" s="78"/>
      <c r="E5" s="78"/>
      <c r="F5" s="78"/>
      <c r="G5" s="78"/>
      <c r="H5" s="78"/>
      <c r="I5" s="78"/>
      <c r="J5" s="79"/>
      <c r="K5" s="17"/>
      <c r="L5" s="17"/>
      <c r="M5" s="17"/>
      <c r="N5" s="17"/>
      <c r="O5" s="17"/>
      <c r="P5" s="17"/>
      <c r="Q5" s="90"/>
      <c r="R5" s="79"/>
      <c r="S5" s="90"/>
      <c r="T5" s="79"/>
    </row>
    <row r="6" spans="2:20" ht="18" x14ac:dyDescent="0.2">
      <c r="B6" s="87" t="s">
        <v>2</v>
      </c>
      <c r="C6" s="83"/>
      <c r="D6" s="83"/>
      <c r="E6" s="83"/>
      <c r="F6" s="83"/>
      <c r="H6" s="16" t="s">
        <v>3</v>
      </c>
      <c r="I6" s="9" t="s">
        <v>194</v>
      </c>
      <c r="J6" s="16" t="s">
        <v>4</v>
      </c>
      <c r="K6" s="16" t="s">
        <v>5</v>
      </c>
      <c r="L6" s="16" t="s">
        <v>6</v>
      </c>
      <c r="M6" s="16" t="s">
        <v>7</v>
      </c>
      <c r="N6" s="16" t="s">
        <v>8</v>
      </c>
      <c r="O6" s="16" t="s">
        <v>9</v>
      </c>
      <c r="P6" s="16" t="s">
        <v>10</v>
      </c>
      <c r="Q6" s="88" t="s">
        <v>11</v>
      </c>
      <c r="R6" s="79"/>
      <c r="S6" s="88" t="s">
        <v>198</v>
      </c>
      <c r="T6" s="79"/>
    </row>
    <row r="7" spans="2:20" x14ac:dyDescent="0.2">
      <c r="B7" s="15"/>
      <c r="C7" s="77" t="s">
        <v>14</v>
      </c>
      <c r="D7" s="78"/>
      <c r="E7" s="78"/>
      <c r="F7" s="79"/>
      <c r="G7" s="8" t="str">
        <f>IF(SUMPRODUCT(--ISNUMBER(SEARCH('Dropdown Selections'!C$2,C7)))&gt;0,'Dropdown Selections'!A$2,IF(SUMPRODUCT(--ISNUMBER(SEARCH('Dropdown Selections'!C$3,C7)))&gt;0,'Dropdown Selections'!A$3,IF(SUMPRODUCT(--ISNUMBER(SEARCH('Dropdown Selections'!D$4:D$9,C7)))&gt;0,'Dropdown Selections'!A$4,IF(SUMPRODUCT(--ISNUMBER(SEARCH('Dropdown Selections'!D$11:D$13,C7)))&gt;0,'Dropdown Selections'!A$5,IF(SUMPRODUCT(--ISNUMBER(SEARCH('Dropdown Selections'!C$15,C7)))&gt;0,'Dropdown Selections'!A$6,IF(SUMPRODUCT(--ISNUMBER(SEARCH('Dropdown Selections'!D$16:D$19,C7)))&gt;0,'Dropdown Selections'!A$7,IF(SUMPRODUCT(--ISNUMBER(SEARCH('Dropdown Selections'!C$21,C7)))&gt;0,'Dropdown Selections'!A$8,IF(SUMPRODUCT(--ISNUMBER(SEARCH('Dropdown Selections'!D$22:D$25,C7)))&gt;0,'Dropdown Selections'!A$9,IF(C7="331900 - Federal Grant - Other","OTHER",IF(C7="Total","TOTAL OF ALL CATEGORIES",""))))))))))</f>
        <v>PUBLIC SAFETY</v>
      </c>
      <c r="H7" s="42">
        <v>153193</v>
      </c>
      <c r="I7" s="42">
        <v>162889</v>
      </c>
      <c r="J7" s="14"/>
      <c r="K7" s="14"/>
      <c r="L7" s="14"/>
      <c r="M7" s="14"/>
      <c r="N7" s="14"/>
      <c r="O7" s="14"/>
      <c r="P7" s="14"/>
      <c r="Q7" s="80"/>
      <c r="R7" s="79"/>
      <c r="S7" s="81">
        <v>316082</v>
      </c>
      <c r="T7" s="79"/>
    </row>
    <row r="8" spans="2:20" x14ac:dyDescent="0.2">
      <c r="B8" s="15"/>
      <c r="C8" s="77" t="s">
        <v>28</v>
      </c>
      <c r="D8" s="78"/>
      <c r="E8" s="78"/>
      <c r="F8" s="79"/>
      <c r="G8" s="8" t="str">
        <f>IF(SUMPRODUCT(--ISNUMBER(SEARCH('Dropdown Selections'!C$2,C8)))&gt;0,'Dropdown Selections'!A$2,IF(SUMPRODUCT(--ISNUMBER(SEARCH('Dropdown Selections'!C$3,C8)))&gt;0,'Dropdown Selections'!A$3,IF(SUMPRODUCT(--ISNUMBER(SEARCH('Dropdown Selections'!D$4:D$9,C8)))&gt;0,'Dropdown Selections'!A$4,IF(SUMPRODUCT(--ISNUMBER(SEARCH('Dropdown Selections'!D$11:D$13,C8)))&gt;0,'Dropdown Selections'!A$5,IF(SUMPRODUCT(--ISNUMBER(SEARCH('Dropdown Selections'!C$15,C8)))&gt;0,'Dropdown Selections'!A$6,IF(SUMPRODUCT(--ISNUMBER(SEARCH('Dropdown Selections'!D$16:D$19,C8)))&gt;0,'Dropdown Selections'!A$7,IF(SUMPRODUCT(--ISNUMBER(SEARCH('Dropdown Selections'!C$21,C8)))&gt;0,'Dropdown Selections'!A$8,IF(SUMPRODUCT(--ISNUMBER(SEARCH('Dropdown Selections'!D$22:D$25,C8)))&gt;0,'Dropdown Selections'!A$9,IF(C8="331900 - Federal Grant - Other","OTHER",IF(C8="Total","TOTAL OF ALL CATEGORIES",""))))))))))</f>
        <v>TRANSPORTATION</v>
      </c>
      <c r="H8" s="42">
        <v>1359029</v>
      </c>
      <c r="I8" s="42">
        <v>425920</v>
      </c>
      <c r="J8" s="14"/>
      <c r="K8" s="14"/>
      <c r="L8" s="14"/>
      <c r="M8" s="14"/>
      <c r="N8" s="14"/>
      <c r="O8" s="14"/>
      <c r="P8" s="14"/>
      <c r="Q8" s="80"/>
      <c r="R8" s="79"/>
      <c r="S8" s="81">
        <v>1784949</v>
      </c>
      <c r="T8" s="79"/>
    </row>
    <row r="9" spans="2:20" x14ac:dyDescent="0.2">
      <c r="B9" s="15"/>
      <c r="C9" s="77" t="s">
        <v>16</v>
      </c>
      <c r="D9" s="78"/>
      <c r="E9" s="78"/>
      <c r="F9" s="79"/>
      <c r="G9" s="8" t="str">
        <f>IF(SUMPRODUCT(--ISNUMBER(SEARCH('Dropdown Selections'!C$2,C9)))&gt;0,'Dropdown Selections'!A$2,IF(SUMPRODUCT(--ISNUMBER(SEARCH('Dropdown Selections'!C$3,C9)))&gt;0,'Dropdown Selections'!A$3,IF(SUMPRODUCT(--ISNUMBER(SEARCH('Dropdown Selections'!D$4:D$9,C9)))&gt;0,'Dropdown Selections'!A$4,IF(SUMPRODUCT(--ISNUMBER(SEARCH('Dropdown Selections'!D$11:D$13,C9)))&gt;0,'Dropdown Selections'!A$5,IF(SUMPRODUCT(--ISNUMBER(SEARCH('Dropdown Selections'!C$15,C9)))&gt;0,'Dropdown Selections'!A$6,IF(SUMPRODUCT(--ISNUMBER(SEARCH('Dropdown Selections'!D$16:D$19,C9)))&gt;0,'Dropdown Selections'!A$7,IF(SUMPRODUCT(--ISNUMBER(SEARCH('Dropdown Selections'!C$21,C9)))&gt;0,'Dropdown Selections'!A$8,IF(SUMPRODUCT(--ISNUMBER(SEARCH('Dropdown Selections'!D$22:D$25,C9)))&gt;0,'Dropdown Selections'!A$9,IF(C9="331900 - Federal Grant - Other","OTHER",IF(C9="Total","TOTAL OF ALL CATEGORIES",""))))))))))</f>
        <v>TRANSPORTATION</v>
      </c>
      <c r="H9" s="14"/>
      <c r="I9" s="42">
        <v>880732</v>
      </c>
      <c r="J9" s="14"/>
      <c r="K9" s="14"/>
      <c r="L9" s="14"/>
      <c r="M9" s="14"/>
      <c r="N9" s="14"/>
      <c r="O9" s="14"/>
      <c r="P9" s="14"/>
      <c r="Q9" s="80"/>
      <c r="R9" s="79"/>
      <c r="S9" s="81">
        <v>880732</v>
      </c>
      <c r="T9" s="79"/>
    </row>
    <row r="10" spans="2:20" x14ac:dyDescent="0.2">
      <c r="B10" s="15"/>
      <c r="C10" s="77" t="s">
        <v>17</v>
      </c>
      <c r="D10" s="78"/>
      <c r="E10" s="78"/>
      <c r="F10" s="79"/>
      <c r="G10" s="8" t="str">
        <f>IF(SUMPRODUCT(--ISNUMBER(SEARCH('Dropdown Selections'!C$2,C10)))&gt;0,'Dropdown Selections'!A$2,IF(SUMPRODUCT(--ISNUMBER(SEARCH('Dropdown Selections'!C$3,C10)))&gt;0,'Dropdown Selections'!A$3,IF(SUMPRODUCT(--ISNUMBER(SEARCH('Dropdown Selections'!D$4:D$9,C10)))&gt;0,'Dropdown Selections'!A$4,IF(SUMPRODUCT(--ISNUMBER(SEARCH('Dropdown Selections'!D$11:D$13,C10)))&gt;0,'Dropdown Selections'!A$5,IF(SUMPRODUCT(--ISNUMBER(SEARCH('Dropdown Selections'!C$15,C10)))&gt;0,'Dropdown Selections'!A$6,IF(SUMPRODUCT(--ISNUMBER(SEARCH('Dropdown Selections'!D$16:D$19,C10)))&gt;0,'Dropdown Selections'!A$7,IF(SUMPRODUCT(--ISNUMBER(SEARCH('Dropdown Selections'!C$21,C10)))&gt;0,'Dropdown Selections'!A$8,IF(SUMPRODUCT(--ISNUMBER(SEARCH('Dropdown Selections'!D$22:D$25,C10)))&gt;0,'Dropdown Selections'!A$9,IF(C10="331900 - Federal Grant - Other","OTHER",IF(C10="Total","TOTAL OF ALL CATEGORIES",""))))))))))</f>
        <v>ECONOMIC ENVIRONMENT</v>
      </c>
      <c r="H10" s="42">
        <v>32396</v>
      </c>
      <c r="I10" s="14"/>
      <c r="J10" s="14"/>
      <c r="K10" s="14"/>
      <c r="L10" s="14"/>
      <c r="M10" s="14"/>
      <c r="N10" s="14"/>
      <c r="O10" s="14"/>
      <c r="P10" s="14"/>
      <c r="Q10" s="80"/>
      <c r="R10" s="79"/>
      <c r="S10" s="81">
        <v>32396</v>
      </c>
      <c r="T10" s="79"/>
    </row>
    <row r="11" spans="2:20" x14ac:dyDescent="0.2">
      <c r="B11" s="15"/>
      <c r="C11" s="77" t="s">
        <v>24</v>
      </c>
      <c r="D11" s="78"/>
      <c r="E11" s="78"/>
      <c r="F11" s="79"/>
      <c r="G11" s="8" t="str">
        <f>IF(SUMPRODUCT(--ISNUMBER(SEARCH('Dropdown Selections'!C$2,C11)))&gt;0,'Dropdown Selections'!A$2,IF(SUMPRODUCT(--ISNUMBER(SEARCH('Dropdown Selections'!C$3,C11)))&gt;0,'Dropdown Selections'!A$3,IF(SUMPRODUCT(--ISNUMBER(SEARCH('Dropdown Selections'!D$4:D$9,C11)))&gt;0,'Dropdown Selections'!A$4,IF(SUMPRODUCT(--ISNUMBER(SEARCH('Dropdown Selections'!D$11:D$13,C11)))&gt;0,'Dropdown Selections'!A$5,IF(SUMPRODUCT(--ISNUMBER(SEARCH('Dropdown Selections'!C$15,C11)))&gt;0,'Dropdown Selections'!A$6,IF(SUMPRODUCT(--ISNUMBER(SEARCH('Dropdown Selections'!D$16:D$19,C11)))&gt;0,'Dropdown Selections'!A$7,IF(SUMPRODUCT(--ISNUMBER(SEARCH('Dropdown Selections'!C$21,C11)))&gt;0,'Dropdown Selections'!A$8,IF(SUMPRODUCT(--ISNUMBER(SEARCH('Dropdown Selections'!D$22:D$25,C11)))&gt;0,'Dropdown Selections'!A$9,IF(C11="331900 - Federal Grant - Other","OTHER",IF(C11="Total","TOTAL OF ALL CATEGORIES",""))))))))))</f>
        <v>HEALTH &amp; HUMAN SERVICES</v>
      </c>
      <c r="H11" s="14"/>
      <c r="I11" s="42">
        <v>427529</v>
      </c>
      <c r="J11" s="14"/>
      <c r="K11" s="14"/>
      <c r="L11" s="14"/>
      <c r="M11" s="14"/>
      <c r="N11" s="14"/>
      <c r="O11" s="14"/>
      <c r="P11" s="14"/>
      <c r="Q11" s="80"/>
      <c r="R11" s="79"/>
      <c r="S11" s="81">
        <v>427529</v>
      </c>
      <c r="T11" s="79"/>
    </row>
    <row r="12" spans="2:20" x14ac:dyDescent="0.2">
      <c r="B12" s="15"/>
      <c r="C12" s="77" t="s">
        <v>22</v>
      </c>
      <c r="D12" s="78"/>
      <c r="E12" s="78"/>
      <c r="F12" s="79"/>
      <c r="G12" s="8" t="str">
        <f>IF(SUMPRODUCT(--ISNUMBER(SEARCH('Dropdown Selections'!C$2,C12)))&gt;0,'Dropdown Selections'!A$2,IF(SUMPRODUCT(--ISNUMBER(SEARCH('Dropdown Selections'!C$3,C12)))&gt;0,'Dropdown Selections'!A$3,IF(SUMPRODUCT(--ISNUMBER(SEARCH('Dropdown Selections'!D$4:D$9,C12)))&gt;0,'Dropdown Selections'!A$4,IF(SUMPRODUCT(--ISNUMBER(SEARCH('Dropdown Selections'!D$11:D$13,C12)))&gt;0,'Dropdown Selections'!A$5,IF(SUMPRODUCT(--ISNUMBER(SEARCH('Dropdown Selections'!C$15,C12)))&gt;0,'Dropdown Selections'!A$6,IF(SUMPRODUCT(--ISNUMBER(SEARCH('Dropdown Selections'!D$16:D$19,C12)))&gt;0,'Dropdown Selections'!A$7,IF(SUMPRODUCT(--ISNUMBER(SEARCH('Dropdown Selections'!C$21,C12)))&gt;0,'Dropdown Selections'!A$8,IF(SUMPRODUCT(--ISNUMBER(SEARCH('Dropdown Selections'!D$22:D$25,C12)))&gt;0,'Dropdown Selections'!A$9,IF(C12="331900 - Federal Grant - Other","OTHER",IF(C12="Total","TOTAL OF ALL CATEGORIES",""))))))))))</f>
        <v>CULTURE/RECREATION</v>
      </c>
      <c r="H12" s="14"/>
      <c r="I12" s="42">
        <v>1113</v>
      </c>
      <c r="J12" s="14"/>
      <c r="K12" s="14"/>
      <c r="L12" s="14"/>
      <c r="M12" s="14"/>
      <c r="N12" s="14"/>
      <c r="O12" s="14"/>
      <c r="P12" s="14"/>
      <c r="Q12" s="80"/>
      <c r="R12" s="79"/>
      <c r="S12" s="81">
        <v>1113</v>
      </c>
      <c r="T12" s="79"/>
    </row>
    <row r="13" spans="2:20" x14ac:dyDescent="0.2">
      <c r="B13" s="15"/>
      <c r="C13" s="77" t="s">
        <v>46</v>
      </c>
      <c r="D13" s="78"/>
      <c r="E13" s="78"/>
      <c r="F13" s="79"/>
      <c r="G13" s="8" t="str">
        <f>IF(SUMPRODUCT(--ISNUMBER(SEARCH('Dropdown Selections'!C$2,C13)))&gt;0,'Dropdown Selections'!A$2,IF(SUMPRODUCT(--ISNUMBER(SEARCH('Dropdown Selections'!C$3,C13)))&gt;0,'Dropdown Selections'!A$3,IF(SUMPRODUCT(--ISNUMBER(SEARCH('Dropdown Selections'!D$4:D$9,C13)))&gt;0,'Dropdown Selections'!A$4,IF(SUMPRODUCT(--ISNUMBER(SEARCH('Dropdown Selections'!D$11:D$13,C13)))&gt;0,'Dropdown Selections'!A$5,IF(SUMPRODUCT(--ISNUMBER(SEARCH('Dropdown Selections'!C$15,C13)))&gt;0,'Dropdown Selections'!A$6,IF(SUMPRODUCT(--ISNUMBER(SEARCH('Dropdown Selections'!D$16:D$19,C13)))&gt;0,'Dropdown Selections'!A$7,IF(SUMPRODUCT(--ISNUMBER(SEARCH('Dropdown Selections'!C$21,C13)))&gt;0,'Dropdown Selections'!A$8,IF(SUMPRODUCT(--ISNUMBER(SEARCH('Dropdown Selections'!D$22:D$25,C13)))&gt;0,'Dropdown Selections'!A$9,IF(C13="331900 - Federal Grant - Other","OTHER",IF(C13="Total","TOTAL OF ALL CATEGORIES",""))))))))))</f>
        <v>COURTS</v>
      </c>
      <c r="H13" s="14"/>
      <c r="I13" s="42">
        <v>14288</v>
      </c>
      <c r="J13" s="14"/>
      <c r="K13" s="14"/>
      <c r="L13" s="14"/>
      <c r="M13" s="14"/>
      <c r="N13" s="14"/>
      <c r="O13" s="14"/>
      <c r="P13" s="14"/>
      <c r="Q13" s="80"/>
      <c r="R13" s="79"/>
      <c r="S13" s="81">
        <v>14288</v>
      </c>
      <c r="T13" s="79"/>
    </row>
    <row r="14" spans="2:20" x14ac:dyDescent="0.2">
      <c r="B14" s="15"/>
      <c r="C14" s="77" t="s">
        <v>29</v>
      </c>
      <c r="D14" s="78"/>
      <c r="E14" s="78"/>
      <c r="F14" s="79"/>
      <c r="G14" s="8" t="str">
        <f>IF(SUMPRODUCT(--ISNUMBER(SEARCH('Dropdown Selections'!C$2,C14)))&gt;0,'Dropdown Selections'!A$2,IF(SUMPRODUCT(--ISNUMBER(SEARCH('Dropdown Selections'!C$3,C14)))&gt;0,'Dropdown Selections'!A$3,IF(SUMPRODUCT(--ISNUMBER(SEARCH('Dropdown Selections'!D$4:D$9,C14)))&gt;0,'Dropdown Selections'!A$4,IF(SUMPRODUCT(--ISNUMBER(SEARCH('Dropdown Selections'!D$11:D$13,C14)))&gt;0,'Dropdown Selections'!A$5,IF(SUMPRODUCT(--ISNUMBER(SEARCH('Dropdown Selections'!C$15,C14)))&gt;0,'Dropdown Selections'!A$6,IF(SUMPRODUCT(--ISNUMBER(SEARCH('Dropdown Selections'!D$16:D$19,C14)))&gt;0,'Dropdown Selections'!A$7,IF(SUMPRODUCT(--ISNUMBER(SEARCH('Dropdown Selections'!C$21,C14)))&gt;0,'Dropdown Selections'!A$8,IF(SUMPRODUCT(--ISNUMBER(SEARCH('Dropdown Selections'!D$22:D$25,C14)))&gt;0,'Dropdown Selections'!A$9,IF(C14="331900 - Federal Grant - Other","OTHER",IF(C14="Total","TOTAL OF ALL CATEGORIES",""))))))))))</f>
        <v>OTHER</v>
      </c>
      <c r="H14" s="14"/>
      <c r="I14" s="42">
        <v>13448</v>
      </c>
      <c r="J14" s="14"/>
      <c r="K14" s="14"/>
      <c r="L14" s="14"/>
      <c r="M14" s="14"/>
      <c r="N14" s="14"/>
      <c r="O14" s="14"/>
      <c r="P14" s="14"/>
      <c r="Q14" s="80"/>
      <c r="R14" s="79"/>
      <c r="S14" s="81">
        <v>13448</v>
      </c>
      <c r="T14" s="79"/>
    </row>
    <row r="15" spans="2:20" x14ac:dyDescent="0.2">
      <c r="B15" s="13"/>
      <c r="C15" s="70" t="s">
        <v>12</v>
      </c>
      <c r="D15" s="71"/>
      <c r="E15" s="84" t="s">
        <v>12</v>
      </c>
      <c r="F15" s="79"/>
      <c r="G15" s="8" t="str">
        <f>IF(SUMPRODUCT(--ISNUMBER(SEARCH('Dropdown Selections'!C$2,C15)))&gt;0,'Dropdown Selections'!A$2,IF(SUMPRODUCT(--ISNUMBER(SEARCH('Dropdown Selections'!C$3,C15)))&gt;0,'Dropdown Selections'!A$3,IF(SUMPRODUCT(--ISNUMBER(SEARCH('Dropdown Selections'!D$4:D$9,C15)))&gt;0,'Dropdown Selections'!A$4,IF(SUMPRODUCT(--ISNUMBER(SEARCH('Dropdown Selections'!D$11:D$13,C15)))&gt;0,'Dropdown Selections'!A$5,IF(SUMPRODUCT(--ISNUMBER(SEARCH('Dropdown Selections'!C$15,C15)))&gt;0,'Dropdown Selections'!A$6,IF(SUMPRODUCT(--ISNUMBER(SEARCH('Dropdown Selections'!D$16:D$19,C15)))&gt;0,'Dropdown Selections'!A$7,IF(SUMPRODUCT(--ISNUMBER(SEARCH('Dropdown Selections'!C$21,C15)))&gt;0,'Dropdown Selections'!A$8,IF(SUMPRODUCT(--ISNUMBER(SEARCH('Dropdown Selections'!D$22:D$25,C15)))&gt;0,'Dropdown Selections'!A$9,IF(C15="331900 - Federal Grant - Other","OTHER",IF(C15="Total","TOTAL OF ALL CATEGORIES",""))))))))))</f>
        <v>TOTAL OF ALL CATEGORIES</v>
      </c>
      <c r="H15" s="43">
        <v>1544618</v>
      </c>
      <c r="I15" s="43">
        <v>1925919</v>
      </c>
      <c r="J15" s="12"/>
      <c r="K15" s="12"/>
      <c r="L15" s="12"/>
      <c r="M15" s="12"/>
      <c r="N15" s="12"/>
      <c r="O15" s="12"/>
      <c r="P15" s="12"/>
      <c r="Q15" s="85"/>
      <c r="R15" s="79"/>
      <c r="S15" s="86">
        <v>3470537</v>
      </c>
      <c r="T15" s="79"/>
    </row>
    <row r="16" spans="2:20" x14ac:dyDescent="0.2">
      <c r="B16" s="89" t="s">
        <v>57</v>
      </c>
      <c r="C16" s="78"/>
      <c r="D16" s="78"/>
      <c r="E16" s="78"/>
      <c r="F16" s="78"/>
      <c r="G16" s="78"/>
      <c r="H16" s="78"/>
      <c r="I16" s="78"/>
      <c r="J16" s="79"/>
      <c r="K16" s="17"/>
      <c r="L16" s="17"/>
      <c r="M16" s="17"/>
      <c r="N16" s="17"/>
      <c r="O16" s="17"/>
      <c r="P16" s="17"/>
      <c r="Q16" s="90"/>
      <c r="R16" s="79"/>
      <c r="S16" s="90"/>
      <c r="T16" s="79"/>
    </row>
    <row r="17" spans="2:20" ht="18" x14ac:dyDescent="0.2">
      <c r="B17" s="87" t="s">
        <v>2</v>
      </c>
      <c r="C17" s="83"/>
      <c r="D17" s="83"/>
      <c r="E17" s="83"/>
      <c r="F17" s="83"/>
      <c r="H17" s="16" t="s">
        <v>3</v>
      </c>
      <c r="I17" s="9" t="s">
        <v>194</v>
      </c>
      <c r="J17" s="16" t="s">
        <v>4</v>
      </c>
      <c r="K17" s="16" t="s">
        <v>5</v>
      </c>
      <c r="L17" s="16" t="s">
        <v>6</v>
      </c>
      <c r="M17" s="16" t="s">
        <v>7</v>
      </c>
      <c r="N17" s="16" t="s">
        <v>8</v>
      </c>
      <c r="O17" s="16" t="s">
        <v>9</v>
      </c>
      <c r="P17" s="16" t="s">
        <v>10</v>
      </c>
      <c r="Q17" s="88" t="s">
        <v>11</v>
      </c>
      <c r="R17" s="79"/>
      <c r="S17" s="88" t="s">
        <v>198</v>
      </c>
      <c r="T17" s="79"/>
    </row>
    <row r="18" spans="2:20" x14ac:dyDescent="0.2">
      <c r="B18" s="15"/>
      <c r="C18" s="77" t="s">
        <v>13</v>
      </c>
      <c r="D18" s="78"/>
      <c r="E18" s="78"/>
      <c r="F18" s="79"/>
      <c r="G18" s="8" t="str">
        <f>IF(SUMPRODUCT(--ISNUMBER(SEARCH('Dropdown Selections'!C$2,C18)))&gt;0,'Dropdown Selections'!A$2,IF(SUMPRODUCT(--ISNUMBER(SEARCH('Dropdown Selections'!C$3,C18)))&gt;0,'Dropdown Selections'!A$3,IF(SUMPRODUCT(--ISNUMBER(SEARCH('Dropdown Selections'!D$4:D$9,C18)))&gt;0,'Dropdown Selections'!A$4,IF(SUMPRODUCT(--ISNUMBER(SEARCH('Dropdown Selections'!D$11:D$13,C18)))&gt;0,'Dropdown Selections'!A$5,IF(SUMPRODUCT(--ISNUMBER(SEARCH('Dropdown Selections'!C$15,C18)))&gt;0,'Dropdown Selections'!A$6,IF(SUMPRODUCT(--ISNUMBER(SEARCH('Dropdown Selections'!D$16:D$19,C18)))&gt;0,'Dropdown Selections'!A$7,IF(SUMPRODUCT(--ISNUMBER(SEARCH('Dropdown Selections'!C$21,C18)))&gt;0,'Dropdown Selections'!A$8,IF(SUMPRODUCT(--ISNUMBER(SEARCH('Dropdown Selections'!D$22:D$25,C18)))&gt;0,'Dropdown Selections'!A$9,IF(C18="331900 - Federal Grant - Other","OTHER",IF(C18="Total","TOTAL OF ALL CATEGORIES",""))))))))))</f>
        <v>GENERAL GOVERNMENT</v>
      </c>
      <c r="H18" s="42">
        <v>1103</v>
      </c>
      <c r="I18" s="14"/>
      <c r="J18" s="14"/>
      <c r="K18" s="14"/>
      <c r="L18" s="14"/>
      <c r="M18" s="14"/>
      <c r="N18" s="14"/>
      <c r="O18" s="14"/>
      <c r="P18" s="14"/>
      <c r="Q18" s="80"/>
      <c r="R18" s="79"/>
      <c r="S18" s="81">
        <v>1103</v>
      </c>
      <c r="T18" s="79"/>
    </row>
    <row r="19" spans="2:20" x14ac:dyDescent="0.2">
      <c r="B19" s="15"/>
      <c r="C19" s="77" t="s">
        <v>14</v>
      </c>
      <c r="D19" s="78"/>
      <c r="E19" s="78"/>
      <c r="F19" s="79"/>
      <c r="G19" s="8" t="str">
        <f>IF(SUMPRODUCT(--ISNUMBER(SEARCH('Dropdown Selections'!C$2,C19)))&gt;0,'Dropdown Selections'!A$2,IF(SUMPRODUCT(--ISNUMBER(SEARCH('Dropdown Selections'!C$3,C19)))&gt;0,'Dropdown Selections'!A$3,IF(SUMPRODUCT(--ISNUMBER(SEARCH('Dropdown Selections'!D$4:D$9,C19)))&gt;0,'Dropdown Selections'!A$4,IF(SUMPRODUCT(--ISNUMBER(SEARCH('Dropdown Selections'!D$11:D$13,C19)))&gt;0,'Dropdown Selections'!A$5,IF(SUMPRODUCT(--ISNUMBER(SEARCH('Dropdown Selections'!C$15,C19)))&gt;0,'Dropdown Selections'!A$6,IF(SUMPRODUCT(--ISNUMBER(SEARCH('Dropdown Selections'!D$16:D$19,C19)))&gt;0,'Dropdown Selections'!A$7,IF(SUMPRODUCT(--ISNUMBER(SEARCH('Dropdown Selections'!C$21,C19)))&gt;0,'Dropdown Selections'!A$8,IF(SUMPRODUCT(--ISNUMBER(SEARCH('Dropdown Selections'!D$22:D$25,C19)))&gt;0,'Dropdown Selections'!A$9,IF(C19="331900 - Federal Grant - Other","OTHER",IF(C19="Total","TOTAL OF ALL CATEGORIES",""))))))))))</f>
        <v>PUBLIC SAFETY</v>
      </c>
      <c r="H19" s="42">
        <v>234197</v>
      </c>
      <c r="I19" s="14"/>
      <c r="J19" s="14"/>
      <c r="K19" s="14"/>
      <c r="L19" s="14"/>
      <c r="M19" s="14"/>
      <c r="N19" s="14"/>
      <c r="O19" s="14"/>
      <c r="P19" s="14"/>
      <c r="Q19" s="80"/>
      <c r="R19" s="79"/>
      <c r="S19" s="81">
        <v>234197</v>
      </c>
      <c r="T19" s="79"/>
    </row>
    <row r="20" spans="2:20" x14ac:dyDescent="0.2">
      <c r="B20" s="15"/>
      <c r="C20" s="77" t="s">
        <v>17</v>
      </c>
      <c r="D20" s="78"/>
      <c r="E20" s="78"/>
      <c r="F20" s="79"/>
      <c r="G20" s="8" t="str">
        <f>IF(SUMPRODUCT(--ISNUMBER(SEARCH('Dropdown Selections'!C$2,C20)))&gt;0,'Dropdown Selections'!A$2,IF(SUMPRODUCT(--ISNUMBER(SEARCH('Dropdown Selections'!C$3,C20)))&gt;0,'Dropdown Selections'!A$3,IF(SUMPRODUCT(--ISNUMBER(SEARCH('Dropdown Selections'!D$4:D$9,C20)))&gt;0,'Dropdown Selections'!A$4,IF(SUMPRODUCT(--ISNUMBER(SEARCH('Dropdown Selections'!D$11:D$13,C20)))&gt;0,'Dropdown Selections'!A$5,IF(SUMPRODUCT(--ISNUMBER(SEARCH('Dropdown Selections'!C$15,C20)))&gt;0,'Dropdown Selections'!A$6,IF(SUMPRODUCT(--ISNUMBER(SEARCH('Dropdown Selections'!D$16:D$19,C20)))&gt;0,'Dropdown Selections'!A$7,IF(SUMPRODUCT(--ISNUMBER(SEARCH('Dropdown Selections'!C$21,C20)))&gt;0,'Dropdown Selections'!A$8,IF(SUMPRODUCT(--ISNUMBER(SEARCH('Dropdown Selections'!D$22:D$25,C20)))&gt;0,'Dropdown Selections'!A$9,IF(C20="331900 - Federal Grant - Other","OTHER",IF(C20="Total","TOTAL OF ALL CATEGORIES",""))))))))))</f>
        <v>ECONOMIC ENVIRONMENT</v>
      </c>
      <c r="H20" s="14"/>
      <c r="I20" s="42">
        <v>12594</v>
      </c>
      <c r="J20" s="14"/>
      <c r="K20" s="14"/>
      <c r="L20" s="14"/>
      <c r="M20" s="14"/>
      <c r="N20" s="14"/>
      <c r="O20" s="14"/>
      <c r="P20" s="14"/>
      <c r="Q20" s="80"/>
      <c r="R20" s="79"/>
      <c r="S20" s="81">
        <v>12594</v>
      </c>
      <c r="T20" s="79"/>
    </row>
    <row r="21" spans="2:20" x14ac:dyDescent="0.2">
      <c r="B21" s="15"/>
      <c r="C21" s="77" t="s">
        <v>18</v>
      </c>
      <c r="D21" s="78"/>
      <c r="E21" s="78"/>
      <c r="F21" s="79"/>
      <c r="G21" s="8" t="str">
        <f>IF(SUMPRODUCT(--ISNUMBER(SEARCH('Dropdown Selections'!C$2,C21)))&gt;0,'Dropdown Selections'!A$2,IF(SUMPRODUCT(--ISNUMBER(SEARCH('Dropdown Selections'!C$3,C21)))&gt;0,'Dropdown Selections'!A$3,IF(SUMPRODUCT(--ISNUMBER(SEARCH('Dropdown Selections'!D$4:D$9,C21)))&gt;0,'Dropdown Selections'!A$4,IF(SUMPRODUCT(--ISNUMBER(SEARCH('Dropdown Selections'!D$11:D$13,C21)))&gt;0,'Dropdown Selections'!A$5,IF(SUMPRODUCT(--ISNUMBER(SEARCH('Dropdown Selections'!C$15,C21)))&gt;0,'Dropdown Selections'!A$6,IF(SUMPRODUCT(--ISNUMBER(SEARCH('Dropdown Selections'!D$16:D$19,C21)))&gt;0,'Dropdown Selections'!A$7,IF(SUMPRODUCT(--ISNUMBER(SEARCH('Dropdown Selections'!C$21,C21)))&gt;0,'Dropdown Selections'!A$8,IF(SUMPRODUCT(--ISNUMBER(SEARCH('Dropdown Selections'!D$22:D$25,C21)))&gt;0,'Dropdown Selections'!A$9,IF(C21="331900 - Federal Grant - Other","OTHER",IF(C21="Total","TOTAL OF ALL CATEGORIES",""))))))))))</f>
        <v>HEALTH &amp; HUMAN SERVICES</v>
      </c>
      <c r="H21" s="42">
        <v>40643</v>
      </c>
      <c r="I21" s="14"/>
      <c r="J21" s="14"/>
      <c r="K21" s="14"/>
      <c r="L21" s="14"/>
      <c r="M21" s="14"/>
      <c r="N21" s="14"/>
      <c r="O21" s="14"/>
      <c r="P21" s="14"/>
      <c r="Q21" s="80"/>
      <c r="R21" s="79"/>
      <c r="S21" s="81">
        <v>40643</v>
      </c>
      <c r="T21" s="79"/>
    </row>
    <row r="22" spans="2:20" x14ac:dyDescent="0.2">
      <c r="B22" s="13"/>
      <c r="C22" s="70" t="s">
        <v>12</v>
      </c>
      <c r="D22" s="71"/>
      <c r="E22" s="84" t="s">
        <v>12</v>
      </c>
      <c r="F22" s="79"/>
      <c r="G22" s="8" t="str">
        <f>IF(SUMPRODUCT(--ISNUMBER(SEARCH('Dropdown Selections'!C$2,C22)))&gt;0,'Dropdown Selections'!A$2,IF(SUMPRODUCT(--ISNUMBER(SEARCH('Dropdown Selections'!C$3,C22)))&gt;0,'Dropdown Selections'!A$3,IF(SUMPRODUCT(--ISNUMBER(SEARCH('Dropdown Selections'!D$4:D$9,C22)))&gt;0,'Dropdown Selections'!A$4,IF(SUMPRODUCT(--ISNUMBER(SEARCH('Dropdown Selections'!D$11:D$13,C22)))&gt;0,'Dropdown Selections'!A$5,IF(SUMPRODUCT(--ISNUMBER(SEARCH('Dropdown Selections'!C$15,C22)))&gt;0,'Dropdown Selections'!A$6,IF(SUMPRODUCT(--ISNUMBER(SEARCH('Dropdown Selections'!D$16:D$19,C22)))&gt;0,'Dropdown Selections'!A$7,IF(SUMPRODUCT(--ISNUMBER(SEARCH('Dropdown Selections'!C$21,C22)))&gt;0,'Dropdown Selections'!A$8,IF(SUMPRODUCT(--ISNUMBER(SEARCH('Dropdown Selections'!D$22:D$25,C22)))&gt;0,'Dropdown Selections'!A$9,IF(C22="331900 - Federal Grant - Other","OTHER",IF(C22="Total","TOTAL OF ALL CATEGORIES",""))))))))))</f>
        <v>TOTAL OF ALL CATEGORIES</v>
      </c>
      <c r="H22" s="43">
        <v>275943</v>
      </c>
      <c r="I22" s="43">
        <v>12594</v>
      </c>
      <c r="J22" s="12"/>
      <c r="K22" s="12"/>
      <c r="L22" s="12"/>
      <c r="M22" s="12"/>
      <c r="N22" s="12"/>
      <c r="O22" s="12"/>
      <c r="P22" s="12"/>
      <c r="Q22" s="85"/>
      <c r="R22" s="79"/>
      <c r="S22" s="86">
        <v>288537</v>
      </c>
      <c r="T22" s="79"/>
    </row>
    <row r="23" spans="2:20" x14ac:dyDescent="0.2">
      <c r="B23" s="89" t="s">
        <v>56</v>
      </c>
      <c r="C23" s="78"/>
      <c r="D23" s="78"/>
      <c r="E23" s="78"/>
      <c r="F23" s="78"/>
      <c r="G23" s="78"/>
      <c r="H23" s="78"/>
      <c r="I23" s="78"/>
      <c r="J23" s="79"/>
      <c r="K23" s="17"/>
      <c r="L23" s="17"/>
      <c r="M23" s="17"/>
      <c r="N23" s="17"/>
      <c r="O23" s="17"/>
      <c r="P23" s="17"/>
      <c r="Q23" s="90"/>
      <c r="R23" s="79"/>
      <c r="S23" s="90"/>
      <c r="T23" s="79"/>
    </row>
    <row r="24" spans="2:20" ht="18" x14ac:dyDescent="0.2">
      <c r="B24" s="87" t="s">
        <v>2</v>
      </c>
      <c r="C24" s="83"/>
      <c r="D24" s="83"/>
      <c r="E24" s="83"/>
      <c r="F24" s="83"/>
      <c r="H24" s="16" t="s">
        <v>3</v>
      </c>
      <c r="I24" s="9" t="s">
        <v>194</v>
      </c>
      <c r="J24" s="16" t="s">
        <v>4</v>
      </c>
      <c r="K24" s="16" t="s">
        <v>5</v>
      </c>
      <c r="L24" s="16" t="s">
        <v>6</v>
      </c>
      <c r="M24" s="16" t="s">
        <v>7</v>
      </c>
      <c r="N24" s="16" t="s">
        <v>8</v>
      </c>
      <c r="O24" s="16" t="s">
        <v>9</v>
      </c>
      <c r="P24" s="16" t="s">
        <v>10</v>
      </c>
      <c r="Q24" s="88" t="s">
        <v>11</v>
      </c>
      <c r="R24" s="79"/>
      <c r="S24" s="88" t="s">
        <v>198</v>
      </c>
      <c r="T24" s="79"/>
    </row>
    <row r="25" spans="2:20" x14ac:dyDescent="0.2">
      <c r="B25" s="15"/>
      <c r="C25" s="77" t="s">
        <v>13</v>
      </c>
      <c r="D25" s="78"/>
      <c r="E25" s="78"/>
      <c r="F25" s="79"/>
      <c r="G25" s="8" t="str">
        <f>IF(SUMPRODUCT(--ISNUMBER(SEARCH('Dropdown Selections'!C$2,C25)))&gt;0,'Dropdown Selections'!A$2,IF(SUMPRODUCT(--ISNUMBER(SEARCH('Dropdown Selections'!C$3,C25)))&gt;0,'Dropdown Selections'!A$3,IF(SUMPRODUCT(--ISNUMBER(SEARCH('Dropdown Selections'!D$4:D$9,C25)))&gt;0,'Dropdown Selections'!A$4,IF(SUMPRODUCT(--ISNUMBER(SEARCH('Dropdown Selections'!D$11:D$13,C25)))&gt;0,'Dropdown Selections'!A$5,IF(SUMPRODUCT(--ISNUMBER(SEARCH('Dropdown Selections'!C$15,C25)))&gt;0,'Dropdown Selections'!A$6,IF(SUMPRODUCT(--ISNUMBER(SEARCH('Dropdown Selections'!D$16:D$19,C25)))&gt;0,'Dropdown Selections'!A$7,IF(SUMPRODUCT(--ISNUMBER(SEARCH('Dropdown Selections'!C$21,C25)))&gt;0,'Dropdown Selections'!A$8,IF(SUMPRODUCT(--ISNUMBER(SEARCH('Dropdown Selections'!D$22:D$25,C25)))&gt;0,'Dropdown Selections'!A$9,IF(C25="331900 - Federal Grant - Other","OTHER",IF(C25="Total","TOTAL OF ALL CATEGORIES",""))))))))))</f>
        <v>GENERAL GOVERNMENT</v>
      </c>
      <c r="H25" s="14"/>
      <c r="I25" s="42">
        <v>7894308</v>
      </c>
      <c r="J25" s="14"/>
      <c r="K25" s="14"/>
      <c r="L25" s="14"/>
      <c r="M25" s="14"/>
      <c r="N25" s="14"/>
      <c r="O25" s="14"/>
      <c r="P25" s="14"/>
      <c r="Q25" s="80"/>
      <c r="R25" s="79"/>
      <c r="S25" s="81">
        <v>7894308</v>
      </c>
      <c r="T25" s="79"/>
    </row>
    <row r="26" spans="2:20" x14ac:dyDescent="0.2">
      <c r="B26" s="15"/>
      <c r="C26" s="77" t="s">
        <v>14</v>
      </c>
      <c r="D26" s="78"/>
      <c r="E26" s="78"/>
      <c r="F26" s="79"/>
      <c r="G26" s="8" t="str">
        <f>IF(SUMPRODUCT(--ISNUMBER(SEARCH('Dropdown Selections'!C$2,C26)))&gt;0,'Dropdown Selections'!A$2,IF(SUMPRODUCT(--ISNUMBER(SEARCH('Dropdown Selections'!C$3,C26)))&gt;0,'Dropdown Selections'!A$3,IF(SUMPRODUCT(--ISNUMBER(SEARCH('Dropdown Selections'!D$4:D$9,C26)))&gt;0,'Dropdown Selections'!A$4,IF(SUMPRODUCT(--ISNUMBER(SEARCH('Dropdown Selections'!D$11:D$13,C26)))&gt;0,'Dropdown Selections'!A$5,IF(SUMPRODUCT(--ISNUMBER(SEARCH('Dropdown Selections'!C$15,C26)))&gt;0,'Dropdown Selections'!A$6,IF(SUMPRODUCT(--ISNUMBER(SEARCH('Dropdown Selections'!D$16:D$19,C26)))&gt;0,'Dropdown Selections'!A$7,IF(SUMPRODUCT(--ISNUMBER(SEARCH('Dropdown Selections'!C$21,C26)))&gt;0,'Dropdown Selections'!A$8,IF(SUMPRODUCT(--ISNUMBER(SEARCH('Dropdown Selections'!D$22:D$25,C26)))&gt;0,'Dropdown Selections'!A$9,IF(C26="331900 - Federal Grant - Other","OTHER",IF(C26="Total","TOTAL OF ALL CATEGORIES",""))))))))))</f>
        <v>PUBLIC SAFETY</v>
      </c>
      <c r="H26" s="42">
        <v>1247102</v>
      </c>
      <c r="I26" s="42">
        <v>4299706</v>
      </c>
      <c r="J26" s="14"/>
      <c r="K26" s="14"/>
      <c r="L26" s="14"/>
      <c r="M26" s="14"/>
      <c r="N26" s="14"/>
      <c r="O26" s="14"/>
      <c r="P26" s="14"/>
      <c r="Q26" s="80"/>
      <c r="R26" s="79"/>
      <c r="S26" s="81">
        <v>5546808</v>
      </c>
      <c r="T26" s="79"/>
    </row>
    <row r="27" spans="2:20" x14ac:dyDescent="0.2">
      <c r="B27" s="15"/>
      <c r="C27" s="77" t="s">
        <v>26</v>
      </c>
      <c r="D27" s="78"/>
      <c r="E27" s="78"/>
      <c r="F27" s="79"/>
      <c r="G27" s="8" t="str">
        <f>IF(SUMPRODUCT(--ISNUMBER(SEARCH('Dropdown Selections'!C$2,C27)))&gt;0,'Dropdown Selections'!A$2,IF(SUMPRODUCT(--ISNUMBER(SEARCH('Dropdown Selections'!C$3,C27)))&gt;0,'Dropdown Selections'!A$3,IF(SUMPRODUCT(--ISNUMBER(SEARCH('Dropdown Selections'!D$4:D$9,C27)))&gt;0,'Dropdown Selections'!A$4,IF(SUMPRODUCT(--ISNUMBER(SEARCH('Dropdown Selections'!D$11:D$13,C27)))&gt;0,'Dropdown Selections'!A$5,IF(SUMPRODUCT(--ISNUMBER(SEARCH('Dropdown Selections'!C$15,C27)))&gt;0,'Dropdown Selections'!A$6,IF(SUMPRODUCT(--ISNUMBER(SEARCH('Dropdown Selections'!D$16:D$19,C27)))&gt;0,'Dropdown Selections'!A$7,IF(SUMPRODUCT(--ISNUMBER(SEARCH('Dropdown Selections'!C$21,C27)))&gt;0,'Dropdown Selections'!A$8,IF(SUMPRODUCT(--ISNUMBER(SEARCH('Dropdown Selections'!D$22:D$25,C27)))&gt;0,'Dropdown Selections'!A$9,IF(C27="331900 - Federal Grant - Other","OTHER",IF(C27="Total","TOTAL OF ALL CATEGORIES",""))))))))))</f>
        <v>PHYSICAL ENVIRONMENT</v>
      </c>
      <c r="H27" s="14"/>
      <c r="I27" s="14"/>
      <c r="J27" s="14"/>
      <c r="K27" s="14"/>
      <c r="L27" s="14"/>
      <c r="M27" s="14"/>
      <c r="N27" s="14"/>
      <c r="O27" s="14"/>
      <c r="P27" s="14"/>
      <c r="Q27" s="80"/>
      <c r="R27" s="79"/>
      <c r="S27" s="91">
        <v>0</v>
      </c>
      <c r="T27" s="79"/>
    </row>
    <row r="28" spans="2:20" x14ac:dyDescent="0.2">
      <c r="B28" s="15"/>
      <c r="C28" s="77" t="s">
        <v>15</v>
      </c>
      <c r="D28" s="78"/>
      <c r="E28" s="78"/>
      <c r="F28" s="79"/>
      <c r="G28" s="8" t="str">
        <f>IF(SUMPRODUCT(--ISNUMBER(SEARCH('Dropdown Selections'!C$2,C28)))&gt;0,'Dropdown Selections'!A$2,IF(SUMPRODUCT(--ISNUMBER(SEARCH('Dropdown Selections'!C$3,C28)))&gt;0,'Dropdown Selections'!A$3,IF(SUMPRODUCT(--ISNUMBER(SEARCH('Dropdown Selections'!D$4:D$9,C28)))&gt;0,'Dropdown Selections'!A$4,IF(SUMPRODUCT(--ISNUMBER(SEARCH('Dropdown Selections'!D$11:D$13,C28)))&gt;0,'Dropdown Selections'!A$5,IF(SUMPRODUCT(--ISNUMBER(SEARCH('Dropdown Selections'!C$15,C28)))&gt;0,'Dropdown Selections'!A$6,IF(SUMPRODUCT(--ISNUMBER(SEARCH('Dropdown Selections'!D$16:D$19,C28)))&gt;0,'Dropdown Selections'!A$7,IF(SUMPRODUCT(--ISNUMBER(SEARCH('Dropdown Selections'!C$21,C28)))&gt;0,'Dropdown Selections'!A$8,IF(SUMPRODUCT(--ISNUMBER(SEARCH('Dropdown Selections'!D$22:D$25,C28)))&gt;0,'Dropdown Selections'!A$9,IF(C28="331900 - Federal Grant - Other","OTHER",IF(C28="Total","TOTAL OF ALL CATEGORIES",""))))))))))</f>
        <v>PHYSICAL ENVIRONMENT</v>
      </c>
      <c r="H28" s="14"/>
      <c r="I28" s="42">
        <v>850768</v>
      </c>
      <c r="J28" s="14"/>
      <c r="K28" s="42">
        <v>935499</v>
      </c>
      <c r="L28" s="14"/>
      <c r="M28" s="14"/>
      <c r="N28" s="14"/>
      <c r="O28" s="14"/>
      <c r="P28" s="14"/>
      <c r="Q28" s="80"/>
      <c r="R28" s="79"/>
      <c r="S28" s="81">
        <v>1786267</v>
      </c>
      <c r="T28" s="79"/>
    </row>
    <row r="29" spans="2:20" x14ac:dyDescent="0.2">
      <c r="B29" s="15"/>
      <c r="C29" s="77" t="s">
        <v>28</v>
      </c>
      <c r="D29" s="78"/>
      <c r="E29" s="78"/>
      <c r="F29" s="79"/>
      <c r="G29" s="8" t="str">
        <f>IF(SUMPRODUCT(--ISNUMBER(SEARCH('Dropdown Selections'!C$2,C29)))&gt;0,'Dropdown Selections'!A$2,IF(SUMPRODUCT(--ISNUMBER(SEARCH('Dropdown Selections'!C$3,C29)))&gt;0,'Dropdown Selections'!A$3,IF(SUMPRODUCT(--ISNUMBER(SEARCH('Dropdown Selections'!D$4:D$9,C29)))&gt;0,'Dropdown Selections'!A$4,IF(SUMPRODUCT(--ISNUMBER(SEARCH('Dropdown Selections'!D$11:D$13,C29)))&gt;0,'Dropdown Selections'!A$5,IF(SUMPRODUCT(--ISNUMBER(SEARCH('Dropdown Selections'!C$15,C29)))&gt;0,'Dropdown Selections'!A$6,IF(SUMPRODUCT(--ISNUMBER(SEARCH('Dropdown Selections'!D$16:D$19,C29)))&gt;0,'Dropdown Selections'!A$7,IF(SUMPRODUCT(--ISNUMBER(SEARCH('Dropdown Selections'!C$21,C29)))&gt;0,'Dropdown Selections'!A$8,IF(SUMPRODUCT(--ISNUMBER(SEARCH('Dropdown Selections'!D$22:D$25,C29)))&gt;0,'Dropdown Selections'!A$9,IF(C29="331900 - Federal Grant - Other","OTHER",IF(C29="Total","TOTAL OF ALL CATEGORIES",""))))))))))</f>
        <v>TRANSPORTATION</v>
      </c>
      <c r="H29" s="14"/>
      <c r="I29" s="14"/>
      <c r="J29" s="14"/>
      <c r="K29" s="14"/>
      <c r="L29" s="14"/>
      <c r="M29" s="14"/>
      <c r="N29" s="14"/>
      <c r="O29" s="14"/>
      <c r="P29" s="14"/>
      <c r="Q29" s="80"/>
      <c r="R29" s="79"/>
      <c r="S29" s="91">
        <v>0</v>
      </c>
      <c r="T29" s="79"/>
    </row>
    <row r="30" spans="2:20" x14ac:dyDescent="0.2">
      <c r="B30" s="15"/>
      <c r="C30" s="77" t="s">
        <v>16</v>
      </c>
      <c r="D30" s="78"/>
      <c r="E30" s="78"/>
      <c r="F30" s="79"/>
      <c r="G30" s="8" t="str">
        <f>IF(SUMPRODUCT(--ISNUMBER(SEARCH('Dropdown Selections'!C$2,C30)))&gt;0,'Dropdown Selections'!A$2,IF(SUMPRODUCT(--ISNUMBER(SEARCH('Dropdown Selections'!C$3,C30)))&gt;0,'Dropdown Selections'!A$3,IF(SUMPRODUCT(--ISNUMBER(SEARCH('Dropdown Selections'!D$4:D$9,C30)))&gt;0,'Dropdown Selections'!A$4,IF(SUMPRODUCT(--ISNUMBER(SEARCH('Dropdown Selections'!D$11:D$13,C30)))&gt;0,'Dropdown Selections'!A$5,IF(SUMPRODUCT(--ISNUMBER(SEARCH('Dropdown Selections'!C$15,C30)))&gt;0,'Dropdown Selections'!A$6,IF(SUMPRODUCT(--ISNUMBER(SEARCH('Dropdown Selections'!D$16:D$19,C30)))&gt;0,'Dropdown Selections'!A$7,IF(SUMPRODUCT(--ISNUMBER(SEARCH('Dropdown Selections'!C$21,C30)))&gt;0,'Dropdown Selections'!A$8,IF(SUMPRODUCT(--ISNUMBER(SEARCH('Dropdown Selections'!D$22:D$25,C30)))&gt;0,'Dropdown Selections'!A$9,IF(C30="331900 - Federal Grant - Other","OTHER",IF(C30="Total","TOTAL OF ALL CATEGORIES",""))))))))))</f>
        <v>TRANSPORTATION</v>
      </c>
      <c r="H30" s="14"/>
      <c r="I30" s="42">
        <v>5736062</v>
      </c>
      <c r="J30" s="14"/>
      <c r="K30" s="14"/>
      <c r="L30" s="14"/>
      <c r="M30" s="14"/>
      <c r="N30" s="14"/>
      <c r="O30" s="14"/>
      <c r="P30" s="14"/>
      <c r="Q30" s="80"/>
      <c r="R30" s="79"/>
      <c r="S30" s="81">
        <v>5736062</v>
      </c>
      <c r="T30" s="79"/>
    </row>
    <row r="31" spans="2:20" x14ac:dyDescent="0.2">
      <c r="B31" s="15"/>
      <c r="C31" s="77" t="s">
        <v>17</v>
      </c>
      <c r="D31" s="78"/>
      <c r="E31" s="78"/>
      <c r="F31" s="79"/>
      <c r="G31" s="8" t="str">
        <f>IF(SUMPRODUCT(--ISNUMBER(SEARCH('Dropdown Selections'!C$2,C31)))&gt;0,'Dropdown Selections'!A$2,IF(SUMPRODUCT(--ISNUMBER(SEARCH('Dropdown Selections'!C$3,C31)))&gt;0,'Dropdown Selections'!A$3,IF(SUMPRODUCT(--ISNUMBER(SEARCH('Dropdown Selections'!D$4:D$9,C31)))&gt;0,'Dropdown Selections'!A$4,IF(SUMPRODUCT(--ISNUMBER(SEARCH('Dropdown Selections'!D$11:D$13,C31)))&gt;0,'Dropdown Selections'!A$5,IF(SUMPRODUCT(--ISNUMBER(SEARCH('Dropdown Selections'!C$15,C31)))&gt;0,'Dropdown Selections'!A$6,IF(SUMPRODUCT(--ISNUMBER(SEARCH('Dropdown Selections'!D$16:D$19,C31)))&gt;0,'Dropdown Selections'!A$7,IF(SUMPRODUCT(--ISNUMBER(SEARCH('Dropdown Selections'!C$21,C31)))&gt;0,'Dropdown Selections'!A$8,IF(SUMPRODUCT(--ISNUMBER(SEARCH('Dropdown Selections'!D$22:D$25,C31)))&gt;0,'Dropdown Selections'!A$9,IF(C31="331900 - Federal Grant - Other","OTHER",IF(C31="Total","TOTAL OF ALL CATEGORIES",""))))))))))</f>
        <v>ECONOMIC ENVIRONMENT</v>
      </c>
      <c r="H31" s="14"/>
      <c r="I31" s="42">
        <v>8728322</v>
      </c>
      <c r="J31" s="14"/>
      <c r="K31" s="14"/>
      <c r="L31" s="14"/>
      <c r="M31" s="14"/>
      <c r="N31" s="14"/>
      <c r="O31" s="14"/>
      <c r="P31" s="14"/>
      <c r="Q31" s="80"/>
      <c r="R31" s="79"/>
      <c r="S31" s="81">
        <v>8728322</v>
      </c>
      <c r="T31" s="79"/>
    </row>
    <row r="32" spans="2:20" x14ac:dyDescent="0.2">
      <c r="B32" s="15"/>
      <c r="C32" s="77" t="s">
        <v>55</v>
      </c>
      <c r="D32" s="78"/>
      <c r="E32" s="78"/>
      <c r="F32" s="79"/>
      <c r="G32" s="8" t="str">
        <f>IF(SUMPRODUCT(--ISNUMBER(SEARCH('Dropdown Selections'!C$2,C32)))&gt;0,'Dropdown Selections'!A$2,IF(SUMPRODUCT(--ISNUMBER(SEARCH('Dropdown Selections'!C$3,C32)))&gt;0,'Dropdown Selections'!A$3,IF(SUMPRODUCT(--ISNUMBER(SEARCH('Dropdown Selections'!D$4:D$9,C32)))&gt;0,'Dropdown Selections'!A$4,IF(SUMPRODUCT(--ISNUMBER(SEARCH('Dropdown Selections'!D$11:D$13,C32)))&gt;0,'Dropdown Selections'!A$5,IF(SUMPRODUCT(--ISNUMBER(SEARCH('Dropdown Selections'!C$15,C32)))&gt;0,'Dropdown Selections'!A$6,IF(SUMPRODUCT(--ISNUMBER(SEARCH('Dropdown Selections'!D$16:D$19,C32)))&gt;0,'Dropdown Selections'!A$7,IF(SUMPRODUCT(--ISNUMBER(SEARCH('Dropdown Selections'!C$21,C32)))&gt;0,'Dropdown Selections'!A$8,IF(SUMPRODUCT(--ISNUMBER(SEARCH('Dropdown Selections'!D$22:D$25,C32)))&gt;0,'Dropdown Selections'!A$9,IF(C32="331900 - Federal Grant - Other","OTHER",IF(C32="Total","TOTAL OF ALL CATEGORIES",""))))))))))</f>
        <v>HEALTH &amp; HUMAN SERVICES</v>
      </c>
      <c r="H32" s="14"/>
      <c r="I32" s="42">
        <v>3290415</v>
      </c>
      <c r="J32" s="14"/>
      <c r="K32" s="14"/>
      <c r="L32" s="14"/>
      <c r="M32" s="14"/>
      <c r="N32" s="14"/>
      <c r="O32" s="14"/>
      <c r="P32" s="14"/>
      <c r="Q32" s="80"/>
      <c r="R32" s="79"/>
      <c r="S32" s="81">
        <v>3290415</v>
      </c>
      <c r="T32" s="79"/>
    </row>
    <row r="33" spans="2:20" x14ac:dyDescent="0.2">
      <c r="B33" s="15"/>
      <c r="C33" s="77" t="s">
        <v>24</v>
      </c>
      <c r="D33" s="78"/>
      <c r="E33" s="78"/>
      <c r="F33" s="79"/>
      <c r="G33" s="8" t="str">
        <f>IF(SUMPRODUCT(--ISNUMBER(SEARCH('Dropdown Selections'!C$2,C33)))&gt;0,'Dropdown Selections'!A$2,IF(SUMPRODUCT(--ISNUMBER(SEARCH('Dropdown Selections'!C$3,C33)))&gt;0,'Dropdown Selections'!A$3,IF(SUMPRODUCT(--ISNUMBER(SEARCH('Dropdown Selections'!D$4:D$9,C33)))&gt;0,'Dropdown Selections'!A$4,IF(SUMPRODUCT(--ISNUMBER(SEARCH('Dropdown Selections'!D$11:D$13,C33)))&gt;0,'Dropdown Selections'!A$5,IF(SUMPRODUCT(--ISNUMBER(SEARCH('Dropdown Selections'!C$15,C33)))&gt;0,'Dropdown Selections'!A$6,IF(SUMPRODUCT(--ISNUMBER(SEARCH('Dropdown Selections'!D$16:D$19,C33)))&gt;0,'Dropdown Selections'!A$7,IF(SUMPRODUCT(--ISNUMBER(SEARCH('Dropdown Selections'!C$21,C33)))&gt;0,'Dropdown Selections'!A$8,IF(SUMPRODUCT(--ISNUMBER(SEARCH('Dropdown Selections'!D$22:D$25,C33)))&gt;0,'Dropdown Selections'!A$9,IF(C33="331900 - Federal Grant - Other","OTHER",IF(C33="Total","TOTAL OF ALL CATEGORIES",""))))))))))</f>
        <v>HEALTH &amp; HUMAN SERVICES</v>
      </c>
      <c r="H33" s="42">
        <v>1126533</v>
      </c>
      <c r="I33" s="14"/>
      <c r="J33" s="14"/>
      <c r="K33" s="14"/>
      <c r="L33" s="14"/>
      <c r="M33" s="14"/>
      <c r="N33" s="14"/>
      <c r="O33" s="14"/>
      <c r="P33" s="14"/>
      <c r="Q33" s="80"/>
      <c r="R33" s="79"/>
      <c r="S33" s="81">
        <v>1126533</v>
      </c>
      <c r="T33" s="79"/>
    </row>
    <row r="34" spans="2:20" x14ac:dyDescent="0.2">
      <c r="B34" s="15"/>
      <c r="C34" s="77" t="s">
        <v>18</v>
      </c>
      <c r="D34" s="78"/>
      <c r="E34" s="78"/>
      <c r="F34" s="79"/>
      <c r="G34" s="8" t="str">
        <f>IF(SUMPRODUCT(--ISNUMBER(SEARCH('Dropdown Selections'!C$2,C34)))&gt;0,'Dropdown Selections'!A$2,IF(SUMPRODUCT(--ISNUMBER(SEARCH('Dropdown Selections'!C$3,C34)))&gt;0,'Dropdown Selections'!A$3,IF(SUMPRODUCT(--ISNUMBER(SEARCH('Dropdown Selections'!D$4:D$9,C34)))&gt;0,'Dropdown Selections'!A$4,IF(SUMPRODUCT(--ISNUMBER(SEARCH('Dropdown Selections'!D$11:D$13,C34)))&gt;0,'Dropdown Selections'!A$5,IF(SUMPRODUCT(--ISNUMBER(SEARCH('Dropdown Selections'!C$15,C34)))&gt;0,'Dropdown Selections'!A$6,IF(SUMPRODUCT(--ISNUMBER(SEARCH('Dropdown Selections'!D$16:D$19,C34)))&gt;0,'Dropdown Selections'!A$7,IF(SUMPRODUCT(--ISNUMBER(SEARCH('Dropdown Selections'!C$21,C34)))&gt;0,'Dropdown Selections'!A$8,IF(SUMPRODUCT(--ISNUMBER(SEARCH('Dropdown Selections'!D$22:D$25,C34)))&gt;0,'Dropdown Selections'!A$9,IF(C34="331900 - Federal Grant - Other","OTHER",IF(C34="Total","TOTAL OF ALL CATEGORIES",""))))))))))</f>
        <v>HEALTH &amp; HUMAN SERVICES</v>
      </c>
      <c r="H34" s="42">
        <v>2500</v>
      </c>
      <c r="I34" s="42">
        <v>49253365</v>
      </c>
      <c r="J34" s="14"/>
      <c r="K34" s="14"/>
      <c r="L34" s="14"/>
      <c r="M34" s="14"/>
      <c r="N34" s="14"/>
      <c r="O34" s="14"/>
      <c r="P34" s="14"/>
      <c r="Q34" s="80"/>
      <c r="R34" s="79"/>
      <c r="S34" s="81">
        <v>49255865</v>
      </c>
      <c r="T34" s="79"/>
    </row>
    <row r="35" spans="2:20" x14ac:dyDescent="0.2">
      <c r="B35" s="15"/>
      <c r="C35" s="77" t="s">
        <v>22</v>
      </c>
      <c r="D35" s="78"/>
      <c r="E35" s="78"/>
      <c r="F35" s="79"/>
      <c r="G35" s="8" t="str">
        <f>IF(SUMPRODUCT(--ISNUMBER(SEARCH('Dropdown Selections'!C$2,C35)))&gt;0,'Dropdown Selections'!A$2,IF(SUMPRODUCT(--ISNUMBER(SEARCH('Dropdown Selections'!C$3,C35)))&gt;0,'Dropdown Selections'!A$3,IF(SUMPRODUCT(--ISNUMBER(SEARCH('Dropdown Selections'!D$4:D$9,C35)))&gt;0,'Dropdown Selections'!A$4,IF(SUMPRODUCT(--ISNUMBER(SEARCH('Dropdown Selections'!D$11:D$13,C35)))&gt;0,'Dropdown Selections'!A$5,IF(SUMPRODUCT(--ISNUMBER(SEARCH('Dropdown Selections'!C$15,C35)))&gt;0,'Dropdown Selections'!A$6,IF(SUMPRODUCT(--ISNUMBER(SEARCH('Dropdown Selections'!D$16:D$19,C35)))&gt;0,'Dropdown Selections'!A$7,IF(SUMPRODUCT(--ISNUMBER(SEARCH('Dropdown Selections'!C$21,C35)))&gt;0,'Dropdown Selections'!A$8,IF(SUMPRODUCT(--ISNUMBER(SEARCH('Dropdown Selections'!D$22:D$25,C35)))&gt;0,'Dropdown Selections'!A$9,IF(C35="331900 - Federal Grant - Other","OTHER",IF(C35="Total","TOTAL OF ALL CATEGORIES",""))))))))))</f>
        <v>CULTURE/RECREATION</v>
      </c>
      <c r="H35" s="14"/>
      <c r="I35" s="14"/>
      <c r="J35" s="14"/>
      <c r="K35" s="14"/>
      <c r="L35" s="14"/>
      <c r="M35" s="14"/>
      <c r="N35" s="14"/>
      <c r="O35" s="14"/>
      <c r="P35" s="14"/>
      <c r="Q35" s="80"/>
      <c r="R35" s="79"/>
      <c r="S35" s="91">
        <v>0</v>
      </c>
      <c r="T35" s="79"/>
    </row>
    <row r="36" spans="2:20" x14ac:dyDescent="0.2">
      <c r="B36" s="15"/>
      <c r="C36" s="77" t="s">
        <v>46</v>
      </c>
      <c r="D36" s="78"/>
      <c r="E36" s="78"/>
      <c r="F36" s="79"/>
      <c r="G36" s="8" t="str">
        <f>IF(SUMPRODUCT(--ISNUMBER(SEARCH('Dropdown Selections'!C$2,C36)))&gt;0,'Dropdown Selections'!A$2,IF(SUMPRODUCT(--ISNUMBER(SEARCH('Dropdown Selections'!C$3,C36)))&gt;0,'Dropdown Selections'!A$3,IF(SUMPRODUCT(--ISNUMBER(SEARCH('Dropdown Selections'!D$4:D$9,C36)))&gt;0,'Dropdown Selections'!A$4,IF(SUMPRODUCT(--ISNUMBER(SEARCH('Dropdown Selections'!D$11:D$13,C36)))&gt;0,'Dropdown Selections'!A$5,IF(SUMPRODUCT(--ISNUMBER(SEARCH('Dropdown Selections'!C$15,C36)))&gt;0,'Dropdown Selections'!A$6,IF(SUMPRODUCT(--ISNUMBER(SEARCH('Dropdown Selections'!D$16:D$19,C36)))&gt;0,'Dropdown Selections'!A$7,IF(SUMPRODUCT(--ISNUMBER(SEARCH('Dropdown Selections'!C$21,C36)))&gt;0,'Dropdown Selections'!A$8,IF(SUMPRODUCT(--ISNUMBER(SEARCH('Dropdown Selections'!D$22:D$25,C36)))&gt;0,'Dropdown Selections'!A$9,IF(C36="331900 - Federal Grant - Other","OTHER",IF(C36="Total","TOTAL OF ALL CATEGORIES",""))))))))))</f>
        <v>COURTS</v>
      </c>
      <c r="H36" s="14"/>
      <c r="I36" s="14"/>
      <c r="J36" s="14"/>
      <c r="K36" s="14"/>
      <c r="L36" s="14"/>
      <c r="M36" s="14"/>
      <c r="N36" s="14"/>
      <c r="O36" s="14"/>
      <c r="P36" s="14"/>
      <c r="Q36" s="80"/>
      <c r="R36" s="79"/>
      <c r="S36" s="91">
        <v>0</v>
      </c>
      <c r="T36" s="79"/>
    </row>
    <row r="37" spans="2:20" x14ac:dyDescent="0.2">
      <c r="B37" s="15"/>
      <c r="C37" s="77" t="s">
        <v>29</v>
      </c>
      <c r="D37" s="78"/>
      <c r="E37" s="78"/>
      <c r="F37" s="79"/>
      <c r="G37" s="8" t="str">
        <f>IF(SUMPRODUCT(--ISNUMBER(SEARCH('Dropdown Selections'!C$2,C37)))&gt;0,'Dropdown Selections'!A$2,IF(SUMPRODUCT(--ISNUMBER(SEARCH('Dropdown Selections'!C$3,C37)))&gt;0,'Dropdown Selections'!A$3,IF(SUMPRODUCT(--ISNUMBER(SEARCH('Dropdown Selections'!D$4:D$9,C37)))&gt;0,'Dropdown Selections'!A$4,IF(SUMPRODUCT(--ISNUMBER(SEARCH('Dropdown Selections'!D$11:D$13,C37)))&gt;0,'Dropdown Selections'!A$5,IF(SUMPRODUCT(--ISNUMBER(SEARCH('Dropdown Selections'!C$15,C37)))&gt;0,'Dropdown Selections'!A$6,IF(SUMPRODUCT(--ISNUMBER(SEARCH('Dropdown Selections'!D$16:D$19,C37)))&gt;0,'Dropdown Selections'!A$7,IF(SUMPRODUCT(--ISNUMBER(SEARCH('Dropdown Selections'!C$21,C37)))&gt;0,'Dropdown Selections'!A$8,IF(SUMPRODUCT(--ISNUMBER(SEARCH('Dropdown Selections'!D$22:D$25,C37)))&gt;0,'Dropdown Selections'!A$9,IF(C37="331900 - Federal Grant - Other","OTHER",IF(C37="Total","TOTAL OF ALL CATEGORIES",""))))))))))</f>
        <v>OTHER</v>
      </c>
      <c r="H37" s="14"/>
      <c r="I37" s="14"/>
      <c r="J37" s="14"/>
      <c r="K37" s="14"/>
      <c r="L37" s="14"/>
      <c r="M37" s="14"/>
      <c r="N37" s="14"/>
      <c r="O37" s="14"/>
      <c r="P37" s="14"/>
      <c r="Q37" s="80"/>
      <c r="R37" s="79"/>
      <c r="S37" s="91">
        <v>0</v>
      </c>
      <c r="T37" s="79"/>
    </row>
    <row r="38" spans="2:20" x14ac:dyDescent="0.2">
      <c r="B38" s="13"/>
      <c r="C38" s="70" t="s">
        <v>12</v>
      </c>
      <c r="D38" s="71"/>
      <c r="E38" s="84" t="s">
        <v>12</v>
      </c>
      <c r="F38" s="79"/>
      <c r="G38" s="8" t="str">
        <f>IF(SUMPRODUCT(--ISNUMBER(SEARCH('Dropdown Selections'!C$2,C38)))&gt;0,'Dropdown Selections'!A$2,IF(SUMPRODUCT(--ISNUMBER(SEARCH('Dropdown Selections'!C$3,C38)))&gt;0,'Dropdown Selections'!A$3,IF(SUMPRODUCT(--ISNUMBER(SEARCH('Dropdown Selections'!D$4:D$9,C38)))&gt;0,'Dropdown Selections'!A$4,IF(SUMPRODUCT(--ISNUMBER(SEARCH('Dropdown Selections'!D$11:D$13,C38)))&gt;0,'Dropdown Selections'!A$5,IF(SUMPRODUCT(--ISNUMBER(SEARCH('Dropdown Selections'!C$15,C38)))&gt;0,'Dropdown Selections'!A$6,IF(SUMPRODUCT(--ISNUMBER(SEARCH('Dropdown Selections'!D$16:D$19,C38)))&gt;0,'Dropdown Selections'!A$7,IF(SUMPRODUCT(--ISNUMBER(SEARCH('Dropdown Selections'!C$21,C38)))&gt;0,'Dropdown Selections'!A$8,IF(SUMPRODUCT(--ISNUMBER(SEARCH('Dropdown Selections'!D$22:D$25,C38)))&gt;0,'Dropdown Selections'!A$9,IF(C38="331900 - Federal Grant - Other","OTHER",IF(C38="Total","TOTAL OF ALL CATEGORIES",""))))))))))</f>
        <v>TOTAL OF ALL CATEGORIES</v>
      </c>
      <c r="H38" s="43">
        <v>2376135</v>
      </c>
      <c r="I38" s="43">
        <v>80052946</v>
      </c>
      <c r="J38" s="12"/>
      <c r="K38" s="43">
        <v>935499</v>
      </c>
      <c r="L38" s="12"/>
      <c r="M38" s="12"/>
      <c r="N38" s="12"/>
      <c r="O38" s="12"/>
      <c r="P38" s="12"/>
      <c r="Q38" s="85"/>
      <c r="R38" s="79"/>
      <c r="S38" s="86">
        <v>83364580</v>
      </c>
      <c r="T38" s="79"/>
    </row>
    <row r="39" spans="2:20" x14ac:dyDescent="0.2">
      <c r="B39" s="89" t="s">
        <v>54</v>
      </c>
      <c r="C39" s="78"/>
      <c r="D39" s="78"/>
      <c r="E39" s="78"/>
      <c r="F39" s="78"/>
      <c r="G39" s="78"/>
      <c r="H39" s="78"/>
      <c r="I39" s="78"/>
      <c r="J39" s="79"/>
      <c r="K39" s="17"/>
      <c r="L39" s="17"/>
      <c r="M39" s="17"/>
      <c r="N39" s="17"/>
      <c r="O39" s="17"/>
      <c r="P39" s="17"/>
      <c r="Q39" s="90"/>
      <c r="R39" s="79"/>
      <c r="S39" s="90"/>
      <c r="T39" s="79"/>
    </row>
    <row r="40" spans="2:20" ht="18" x14ac:dyDescent="0.2">
      <c r="B40" s="87" t="s">
        <v>2</v>
      </c>
      <c r="C40" s="83"/>
      <c r="D40" s="83"/>
      <c r="E40" s="83"/>
      <c r="F40" s="83"/>
      <c r="H40" s="16" t="s">
        <v>3</v>
      </c>
      <c r="I40" s="9" t="s">
        <v>194</v>
      </c>
      <c r="J40" s="16" t="s">
        <v>4</v>
      </c>
      <c r="K40" s="16" t="s">
        <v>5</v>
      </c>
      <c r="L40" s="16" t="s">
        <v>6</v>
      </c>
      <c r="M40" s="16" t="s">
        <v>7</v>
      </c>
      <c r="N40" s="16" t="s">
        <v>8</v>
      </c>
      <c r="O40" s="16" t="s">
        <v>9</v>
      </c>
      <c r="P40" s="16" t="s">
        <v>10</v>
      </c>
      <c r="Q40" s="88" t="s">
        <v>11</v>
      </c>
      <c r="R40" s="79"/>
      <c r="S40" s="88" t="s">
        <v>198</v>
      </c>
      <c r="T40" s="79"/>
    </row>
    <row r="41" spans="2:20" x14ac:dyDescent="0.2">
      <c r="B41" s="15"/>
      <c r="C41" s="77" t="s">
        <v>13</v>
      </c>
      <c r="D41" s="78"/>
      <c r="E41" s="78"/>
      <c r="F41" s="79"/>
      <c r="G41" s="8" t="str">
        <f>IF(SUMPRODUCT(--ISNUMBER(SEARCH('Dropdown Selections'!C$2,C41)))&gt;0,'Dropdown Selections'!A$2,IF(SUMPRODUCT(--ISNUMBER(SEARCH('Dropdown Selections'!C$3,C41)))&gt;0,'Dropdown Selections'!A$3,IF(SUMPRODUCT(--ISNUMBER(SEARCH('Dropdown Selections'!D$4:D$9,C41)))&gt;0,'Dropdown Selections'!A$4,IF(SUMPRODUCT(--ISNUMBER(SEARCH('Dropdown Selections'!D$11:D$13,C41)))&gt;0,'Dropdown Selections'!A$5,IF(SUMPRODUCT(--ISNUMBER(SEARCH('Dropdown Selections'!C$15,C41)))&gt;0,'Dropdown Selections'!A$6,IF(SUMPRODUCT(--ISNUMBER(SEARCH('Dropdown Selections'!D$16:D$19,C41)))&gt;0,'Dropdown Selections'!A$7,IF(SUMPRODUCT(--ISNUMBER(SEARCH('Dropdown Selections'!C$21,C41)))&gt;0,'Dropdown Selections'!A$8,IF(SUMPRODUCT(--ISNUMBER(SEARCH('Dropdown Selections'!D$22:D$25,C41)))&gt;0,'Dropdown Selections'!A$9,IF(C41="331900 - Federal Grant - Other","OTHER",IF(C41="Total","TOTAL OF ALL CATEGORIES",""))))))))))</f>
        <v>GENERAL GOVERNMENT</v>
      </c>
      <c r="H41" s="42">
        <v>30616</v>
      </c>
      <c r="I41" s="14"/>
      <c r="J41" s="14"/>
      <c r="K41" s="14"/>
      <c r="L41" s="14"/>
      <c r="M41" s="14"/>
      <c r="N41" s="14"/>
      <c r="O41" s="14"/>
      <c r="P41" s="14"/>
      <c r="Q41" s="80"/>
      <c r="R41" s="79"/>
      <c r="S41" s="81">
        <v>30616</v>
      </c>
      <c r="T41" s="79"/>
    </row>
    <row r="42" spans="2:20" x14ac:dyDescent="0.2">
      <c r="B42" s="15"/>
      <c r="C42" s="77" t="s">
        <v>14</v>
      </c>
      <c r="D42" s="78"/>
      <c r="E42" s="78"/>
      <c r="F42" s="79"/>
      <c r="G42" s="8" t="str">
        <f>IF(SUMPRODUCT(--ISNUMBER(SEARCH('Dropdown Selections'!C$2,C42)))&gt;0,'Dropdown Selections'!A$2,IF(SUMPRODUCT(--ISNUMBER(SEARCH('Dropdown Selections'!C$3,C42)))&gt;0,'Dropdown Selections'!A$3,IF(SUMPRODUCT(--ISNUMBER(SEARCH('Dropdown Selections'!D$4:D$9,C42)))&gt;0,'Dropdown Selections'!A$4,IF(SUMPRODUCT(--ISNUMBER(SEARCH('Dropdown Selections'!D$11:D$13,C42)))&gt;0,'Dropdown Selections'!A$5,IF(SUMPRODUCT(--ISNUMBER(SEARCH('Dropdown Selections'!C$15,C42)))&gt;0,'Dropdown Selections'!A$6,IF(SUMPRODUCT(--ISNUMBER(SEARCH('Dropdown Selections'!D$16:D$19,C42)))&gt;0,'Dropdown Selections'!A$7,IF(SUMPRODUCT(--ISNUMBER(SEARCH('Dropdown Selections'!C$21,C42)))&gt;0,'Dropdown Selections'!A$8,IF(SUMPRODUCT(--ISNUMBER(SEARCH('Dropdown Selections'!D$22:D$25,C42)))&gt;0,'Dropdown Selections'!A$9,IF(C42="331900 - Federal Grant - Other","OTHER",IF(C42="Total","TOTAL OF ALL CATEGORIES",""))))))))))</f>
        <v>PUBLIC SAFETY</v>
      </c>
      <c r="H42" s="42">
        <v>150616</v>
      </c>
      <c r="I42" s="14"/>
      <c r="J42" s="14"/>
      <c r="K42" s="14"/>
      <c r="L42" s="14"/>
      <c r="M42" s="14"/>
      <c r="N42" s="14"/>
      <c r="O42" s="14"/>
      <c r="P42" s="14"/>
      <c r="Q42" s="80"/>
      <c r="R42" s="79"/>
      <c r="S42" s="81">
        <v>150616</v>
      </c>
      <c r="T42" s="79"/>
    </row>
    <row r="43" spans="2:20" x14ac:dyDescent="0.2">
      <c r="B43" s="15"/>
      <c r="C43" s="77" t="s">
        <v>24</v>
      </c>
      <c r="D43" s="78"/>
      <c r="E43" s="78"/>
      <c r="F43" s="79"/>
      <c r="G43" s="8" t="str">
        <f>IF(SUMPRODUCT(--ISNUMBER(SEARCH('Dropdown Selections'!C$2,C43)))&gt;0,'Dropdown Selections'!A$2,IF(SUMPRODUCT(--ISNUMBER(SEARCH('Dropdown Selections'!C$3,C43)))&gt;0,'Dropdown Selections'!A$3,IF(SUMPRODUCT(--ISNUMBER(SEARCH('Dropdown Selections'!D$4:D$9,C43)))&gt;0,'Dropdown Selections'!A$4,IF(SUMPRODUCT(--ISNUMBER(SEARCH('Dropdown Selections'!D$11:D$13,C43)))&gt;0,'Dropdown Selections'!A$5,IF(SUMPRODUCT(--ISNUMBER(SEARCH('Dropdown Selections'!C$15,C43)))&gt;0,'Dropdown Selections'!A$6,IF(SUMPRODUCT(--ISNUMBER(SEARCH('Dropdown Selections'!D$16:D$19,C43)))&gt;0,'Dropdown Selections'!A$7,IF(SUMPRODUCT(--ISNUMBER(SEARCH('Dropdown Selections'!C$21,C43)))&gt;0,'Dropdown Selections'!A$8,IF(SUMPRODUCT(--ISNUMBER(SEARCH('Dropdown Selections'!D$22:D$25,C43)))&gt;0,'Dropdown Selections'!A$9,IF(C43="331900 - Federal Grant - Other","OTHER",IF(C43="Total","TOTAL OF ALL CATEGORIES",""))))))))))</f>
        <v>HEALTH &amp; HUMAN SERVICES</v>
      </c>
      <c r="H43" s="41">
        <v>990</v>
      </c>
      <c r="I43" s="42">
        <v>100329</v>
      </c>
      <c r="J43" s="14"/>
      <c r="K43" s="14"/>
      <c r="L43" s="14"/>
      <c r="M43" s="14"/>
      <c r="N43" s="14"/>
      <c r="O43" s="14"/>
      <c r="P43" s="14"/>
      <c r="Q43" s="80"/>
      <c r="R43" s="79"/>
      <c r="S43" s="81">
        <v>101319</v>
      </c>
      <c r="T43" s="79"/>
    </row>
    <row r="44" spans="2:20" x14ac:dyDescent="0.2">
      <c r="B44" s="13"/>
      <c r="C44" s="70" t="s">
        <v>12</v>
      </c>
      <c r="D44" s="71"/>
      <c r="E44" s="84" t="s">
        <v>12</v>
      </c>
      <c r="F44" s="79"/>
      <c r="G44" s="8" t="str">
        <f>IF(SUMPRODUCT(--ISNUMBER(SEARCH('Dropdown Selections'!C$2,C44)))&gt;0,'Dropdown Selections'!A$2,IF(SUMPRODUCT(--ISNUMBER(SEARCH('Dropdown Selections'!C$3,C44)))&gt;0,'Dropdown Selections'!A$3,IF(SUMPRODUCT(--ISNUMBER(SEARCH('Dropdown Selections'!D$4:D$9,C44)))&gt;0,'Dropdown Selections'!A$4,IF(SUMPRODUCT(--ISNUMBER(SEARCH('Dropdown Selections'!D$11:D$13,C44)))&gt;0,'Dropdown Selections'!A$5,IF(SUMPRODUCT(--ISNUMBER(SEARCH('Dropdown Selections'!C$15,C44)))&gt;0,'Dropdown Selections'!A$6,IF(SUMPRODUCT(--ISNUMBER(SEARCH('Dropdown Selections'!D$16:D$19,C44)))&gt;0,'Dropdown Selections'!A$7,IF(SUMPRODUCT(--ISNUMBER(SEARCH('Dropdown Selections'!C$21,C44)))&gt;0,'Dropdown Selections'!A$8,IF(SUMPRODUCT(--ISNUMBER(SEARCH('Dropdown Selections'!D$22:D$25,C44)))&gt;0,'Dropdown Selections'!A$9,IF(C44="331900 - Federal Grant - Other","OTHER",IF(C44="Total","TOTAL OF ALL CATEGORIES",""))))))))))</f>
        <v>TOTAL OF ALL CATEGORIES</v>
      </c>
      <c r="H44" s="43">
        <v>182222</v>
      </c>
      <c r="I44" s="43">
        <v>100329</v>
      </c>
      <c r="J44" s="12"/>
      <c r="K44" s="12"/>
      <c r="L44" s="12"/>
      <c r="M44" s="12"/>
      <c r="N44" s="12"/>
      <c r="O44" s="12"/>
      <c r="P44" s="12"/>
      <c r="Q44" s="85"/>
      <c r="R44" s="79"/>
      <c r="S44" s="86">
        <v>282551</v>
      </c>
      <c r="T44" s="79"/>
    </row>
    <row r="45" spans="2:20" x14ac:dyDescent="0.2">
      <c r="B45" s="89" t="s">
        <v>53</v>
      </c>
      <c r="C45" s="78"/>
      <c r="D45" s="78"/>
      <c r="E45" s="78"/>
      <c r="F45" s="78"/>
      <c r="G45" s="78"/>
      <c r="H45" s="78"/>
      <c r="I45" s="78"/>
      <c r="J45" s="79"/>
      <c r="K45" s="17"/>
      <c r="L45" s="17"/>
      <c r="M45" s="17"/>
      <c r="N45" s="17"/>
      <c r="O45" s="17"/>
      <c r="P45" s="17"/>
      <c r="Q45" s="90"/>
      <c r="R45" s="79"/>
      <c r="S45" s="90"/>
      <c r="T45" s="79"/>
    </row>
    <row r="46" spans="2:20" ht="18" x14ac:dyDescent="0.2">
      <c r="B46" s="87" t="s">
        <v>2</v>
      </c>
      <c r="C46" s="83"/>
      <c r="D46" s="83"/>
      <c r="E46" s="83"/>
      <c r="F46" s="83"/>
      <c r="H46" s="16" t="s">
        <v>3</v>
      </c>
      <c r="I46" s="9" t="s">
        <v>194</v>
      </c>
      <c r="J46" s="16" t="s">
        <v>4</v>
      </c>
      <c r="K46" s="16" t="s">
        <v>5</v>
      </c>
      <c r="L46" s="16" t="s">
        <v>6</v>
      </c>
      <c r="M46" s="16" t="s">
        <v>7</v>
      </c>
      <c r="N46" s="16" t="s">
        <v>8</v>
      </c>
      <c r="O46" s="16" t="s">
        <v>9</v>
      </c>
      <c r="P46" s="16" t="s">
        <v>10</v>
      </c>
      <c r="Q46" s="88" t="s">
        <v>11</v>
      </c>
      <c r="R46" s="79"/>
      <c r="S46" s="88" t="s">
        <v>198</v>
      </c>
      <c r="T46" s="79"/>
    </row>
    <row r="47" spans="2:20" x14ac:dyDescent="0.2">
      <c r="B47" s="15"/>
      <c r="C47" s="77" t="s">
        <v>13</v>
      </c>
      <c r="D47" s="78"/>
      <c r="E47" s="78"/>
      <c r="F47" s="79"/>
      <c r="G47" s="8" t="str">
        <f>IF(SUMPRODUCT(--ISNUMBER(SEARCH('Dropdown Selections'!C$2,C47)))&gt;0,'Dropdown Selections'!A$2,IF(SUMPRODUCT(--ISNUMBER(SEARCH('Dropdown Selections'!C$3,C47)))&gt;0,'Dropdown Selections'!A$3,IF(SUMPRODUCT(--ISNUMBER(SEARCH('Dropdown Selections'!D$4:D$9,C47)))&gt;0,'Dropdown Selections'!A$4,IF(SUMPRODUCT(--ISNUMBER(SEARCH('Dropdown Selections'!D$11:D$13,C47)))&gt;0,'Dropdown Selections'!A$5,IF(SUMPRODUCT(--ISNUMBER(SEARCH('Dropdown Selections'!C$15,C47)))&gt;0,'Dropdown Selections'!A$6,IF(SUMPRODUCT(--ISNUMBER(SEARCH('Dropdown Selections'!D$16:D$19,C47)))&gt;0,'Dropdown Selections'!A$7,IF(SUMPRODUCT(--ISNUMBER(SEARCH('Dropdown Selections'!C$21,C47)))&gt;0,'Dropdown Selections'!A$8,IF(SUMPRODUCT(--ISNUMBER(SEARCH('Dropdown Selections'!D$22:D$25,C47)))&gt;0,'Dropdown Selections'!A$9,IF(C47="331900 - Federal Grant - Other","OTHER",IF(C47="Total","TOTAL OF ALL CATEGORIES",""))))))))))</f>
        <v>GENERAL GOVERNMENT</v>
      </c>
      <c r="H47" s="14"/>
      <c r="I47" s="42">
        <v>4026</v>
      </c>
      <c r="J47" s="14"/>
      <c r="K47" s="14"/>
      <c r="L47" s="14"/>
      <c r="M47" s="14"/>
      <c r="N47" s="14"/>
      <c r="O47" s="14"/>
      <c r="P47" s="14"/>
      <c r="Q47" s="80"/>
      <c r="R47" s="79"/>
      <c r="S47" s="81">
        <v>4026</v>
      </c>
      <c r="T47" s="79"/>
    </row>
    <row r="48" spans="2:20" x14ac:dyDescent="0.2">
      <c r="B48" s="15"/>
      <c r="C48" s="77" t="s">
        <v>14</v>
      </c>
      <c r="D48" s="78"/>
      <c r="E48" s="78"/>
      <c r="F48" s="79"/>
      <c r="G48" s="8" t="str">
        <f>IF(SUMPRODUCT(--ISNUMBER(SEARCH('Dropdown Selections'!C$2,C48)))&gt;0,'Dropdown Selections'!A$2,IF(SUMPRODUCT(--ISNUMBER(SEARCH('Dropdown Selections'!C$3,C48)))&gt;0,'Dropdown Selections'!A$3,IF(SUMPRODUCT(--ISNUMBER(SEARCH('Dropdown Selections'!D$4:D$9,C48)))&gt;0,'Dropdown Selections'!A$4,IF(SUMPRODUCT(--ISNUMBER(SEARCH('Dropdown Selections'!D$11:D$13,C48)))&gt;0,'Dropdown Selections'!A$5,IF(SUMPRODUCT(--ISNUMBER(SEARCH('Dropdown Selections'!C$15,C48)))&gt;0,'Dropdown Selections'!A$6,IF(SUMPRODUCT(--ISNUMBER(SEARCH('Dropdown Selections'!D$16:D$19,C48)))&gt;0,'Dropdown Selections'!A$7,IF(SUMPRODUCT(--ISNUMBER(SEARCH('Dropdown Selections'!C$21,C48)))&gt;0,'Dropdown Selections'!A$8,IF(SUMPRODUCT(--ISNUMBER(SEARCH('Dropdown Selections'!D$22:D$25,C48)))&gt;0,'Dropdown Selections'!A$9,IF(C48="331900 - Federal Grant - Other","OTHER",IF(C48="Total","TOTAL OF ALL CATEGORIES",""))))))))))</f>
        <v>PUBLIC SAFETY</v>
      </c>
      <c r="H48" s="42">
        <v>142458</v>
      </c>
      <c r="I48" s="42">
        <v>218823</v>
      </c>
      <c r="J48" s="14"/>
      <c r="K48" s="14"/>
      <c r="L48" s="14"/>
      <c r="M48" s="14"/>
      <c r="N48" s="14"/>
      <c r="O48" s="14"/>
      <c r="P48" s="14"/>
      <c r="Q48" s="80"/>
      <c r="R48" s="79"/>
      <c r="S48" s="81">
        <v>361281</v>
      </c>
      <c r="T48" s="79"/>
    </row>
    <row r="49" spans="2:20" x14ac:dyDescent="0.2">
      <c r="B49" s="15"/>
      <c r="C49" s="77" t="s">
        <v>26</v>
      </c>
      <c r="D49" s="78"/>
      <c r="E49" s="78"/>
      <c r="F49" s="79"/>
      <c r="G49" s="8" t="str">
        <f>IF(SUMPRODUCT(--ISNUMBER(SEARCH('Dropdown Selections'!C$2,C49)))&gt;0,'Dropdown Selections'!A$2,IF(SUMPRODUCT(--ISNUMBER(SEARCH('Dropdown Selections'!C$3,C49)))&gt;0,'Dropdown Selections'!A$3,IF(SUMPRODUCT(--ISNUMBER(SEARCH('Dropdown Selections'!D$4:D$9,C49)))&gt;0,'Dropdown Selections'!A$4,IF(SUMPRODUCT(--ISNUMBER(SEARCH('Dropdown Selections'!D$11:D$13,C49)))&gt;0,'Dropdown Selections'!A$5,IF(SUMPRODUCT(--ISNUMBER(SEARCH('Dropdown Selections'!C$15,C49)))&gt;0,'Dropdown Selections'!A$6,IF(SUMPRODUCT(--ISNUMBER(SEARCH('Dropdown Selections'!D$16:D$19,C49)))&gt;0,'Dropdown Selections'!A$7,IF(SUMPRODUCT(--ISNUMBER(SEARCH('Dropdown Selections'!C$21,C49)))&gt;0,'Dropdown Selections'!A$8,IF(SUMPRODUCT(--ISNUMBER(SEARCH('Dropdown Selections'!D$22:D$25,C49)))&gt;0,'Dropdown Selections'!A$9,IF(C49="331900 - Federal Grant - Other","OTHER",IF(C49="Total","TOTAL OF ALL CATEGORIES",""))))))))))</f>
        <v>PHYSICAL ENVIRONMENT</v>
      </c>
      <c r="H49" s="14"/>
      <c r="I49" s="14"/>
      <c r="J49" s="14"/>
      <c r="K49" s="14"/>
      <c r="L49" s="14"/>
      <c r="M49" s="14"/>
      <c r="N49" s="14"/>
      <c r="O49" s="14"/>
      <c r="P49" s="14"/>
      <c r="Q49" s="80"/>
      <c r="R49" s="79"/>
      <c r="S49" s="91">
        <v>0</v>
      </c>
      <c r="T49" s="79"/>
    </row>
    <row r="50" spans="2:20" x14ac:dyDescent="0.2">
      <c r="B50" s="15"/>
      <c r="C50" s="77" t="s">
        <v>15</v>
      </c>
      <c r="D50" s="78"/>
      <c r="E50" s="78"/>
      <c r="F50" s="79"/>
      <c r="G50" s="8" t="str">
        <f>IF(SUMPRODUCT(--ISNUMBER(SEARCH('Dropdown Selections'!C$2,C50)))&gt;0,'Dropdown Selections'!A$2,IF(SUMPRODUCT(--ISNUMBER(SEARCH('Dropdown Selections'!C$3,C50)))&gt;0,'Dropdown Selections'!A$3,IF(SUMPRODUCT(--ISNUMBER(SEARCH('Dropdown Selections'!D$4:D$9,C50)))&gt;0,'Dropdown Selections'!A$4,IF(SUMPRODUCT(--ISNUMBER(SEARCH('Dropdown Selections'!D$11:D$13,C50)))&gt;0,'Dropdown Selections'!A$5,IF(SUMPRODUCT(--ISNUMBER(SEARCH('Dropdown Selections'!C$15,C50)))&gt;0,'Dropdown Selections'!A$6,IF(SUMPRODUCT(--ISNUMBER(SEARCH('Dropdown Selections'!D$16:D$19,C50)))&gt;0,'Dropdown Selections'!A$7,IF(SUMPRODUCT(--ISNUMBER(SEARCH('Dropdown Selections'!C$21,C50)))&gt;0,'Dropdown Selections'!A$8,IF(SUMPRODUCT(--ISNUMBER(SEARCH('Dropdown Selections'!D$22:D$25,C50)))&gt;0,'Dropdown Selections'!A$9,IF(C50="331900 - Federal Grant - Other","OTHER",IF(C50="Total","TOTAL OF ALL CATEGORIES",""))))))))))</f>
        <v>PHYSICAL ENVIRONMENT</v>
      </c>
      <c r="H50" s="14"/>
      <c r="I50" s="14"/>
      <c r="J50" s="14"/>
      <c r="K50" s="42">
        <v>668070</v>
      </c>
      <c r="L50" s="14"/>
      <c r="M50" s="14"/>
      <c r="N50" s="14"/>
      <c r="O50" s="14"/>
      <c r="P50" s="14"/>
      <c r="Q50" s="80"/>
      <c r="R50" s="79"/>
      <c r="S50" s="81">
        <v>668070</v>
      </c>
      <c r="T50" s="79"/>
    </row>
    <row r="51" spans="2:20" x14ac:dyDescent="0.2">
      <c r="B51" s="15"/>
      <c r="C51" s="77" t="s">
        <v>28</v>
      </c>
      <c r="D51" s="78"/>
      <c r="E51" s="78"/>
      <c r="F51" s="79"/>
      <c r="G51" s="8" t="str">
        <f>IF(SUMPRODUCT(--ISNUMBER(SEARCH('Dropdown Selections'!C$2,C51)))&gt;0,'Dropdown Selections'!A$2,IF(SUMPRODUCT(--ISNUMBER(SEARCH('Dropdown Selections'!C$3,C51)))&gt;0,'Dropdown Selections'!A$3,IF(SUMPRODUCT(--ISNUMBER(SEARCH('Dropdown Selections'!D$4:D$9,C51)))&gt;0,'Dropdown Selections'!A$4,IF(SUMPRODUCT(--ISNUMBER(SEARCH('Dropdown Selections'!D$11:D$13,C51)))&gt;0,'Dropdown Selections'!A$5,IF(SUMPRODUCT(--ISNUMBER(SEARCH('Dropdown Selections'!C$15,C51)))&gt;0,'Dropdown Selections'!A$6,IF(SUMPRODUCT(--ISNUMBER(SEARCH('Dropdown Selections'!D$16:D$19,C51)))&gt;0,'Dropdown Selections'!A$7,IF(SUMPRODUCT(--ISNUMBER(SEARCH('Dropdown Selections'!C$21,C51)))&gt;0,'Dropdown Selections'!A$8,IF(SUMPRODUCT(--ISNUMBER(SEARCH('Dropdown Selections'!D$22:D$25,C51)))&gt;0,'Dropdown Selections'!A$9,IF(C51="331900 - Federal Grant - Other","OTHER",IF(C51="Total","TOTAL OF ALL CATEGORIES",""))))))))))</f>
        <v>TRANSPORTATION</v>
      </c>
      <c r="H51" s="42">
        <v>4413330</v>
      </c>
      <c r="I51" s="42">
        <v>841323</v>
      </c>
      <c r="J51" s="14"/>
      <c r="K51" s="14"/>
      <c r="L51" s="14"/>
      <c r="M51" s="14"/>
      <c r="N51" s="14"/>
      <c r="O51" s="14"/>
      <c r="P51" s="14"/>
      <c r="Q51" s="80"/>
      <c r="R51" s="79"/>
      <c r="S51" s="81">
        <v>5254653</v>
      </c>
      <c r="T51" s="79"/>
    </row>
    <row r="52" spans="2:20" x14ac:dyDescent="0.2">
      <c r="B52" s="15"/>
      <c r="C52" s="77" t="s">
        <v>16</v>
      </c>
      <c r="D52" s="78"/>
      <c r="E52" s="78"/>
      <c r="F52" s="79"/>
      <c r="G52" s="8" t="str">
        <f>IF(SUMPRODUCT(--ISNUMBER(SEARCH('Dropdown Selections'!C$2,C52)))&gt;0,'Dropdown Selections'!A$2,IF(SUMPRODUCT(--ISNUMBER(SEARCH('Dropdown Selections'!C$3,C52)))&gt;0,'Dropdown Selections'!A$3,IF(SUMPRODUCT(--ISNUMBER(SEARCH('Dropdown Selections'!D$4:D$9,C52)))&gt;0,'Dropdown Selections'!A$4,IF(SUMPRODUCT(--ISNUMBER(SEARCH('Dropdown Selections'!D$11:D$13,C52)))&gt;0,'Dropdown Selections'!A$5,IF(SUMPRODUCT(--ISNUMBER(SEARCH('Dropdown Selections'!C$15,C52)))&gt;0,'Dropdown Selections'!A$6,IF(SUMPRODUCT(--ISNUMBER(SEARCH('Dropdown Selections'!D$16:D$19,C52)))&gt;0,'Dropdown Selections'!A$7,IF(SUMPRODUCT(--ISNUMBER(SEARCH('Dropdown Selections'!C$21,C52)))&gt;0,'Dropdown Selections'!A$8,IF(SUMPRODUCT(--ISNUMBER(SEARCH('Dropdown Selections'!D$22:D$25,C52)))&gt;0,'Dropdown Selections'!A$9,IF(C52="331900 - Federal Grant - Other","OTHER",IF(C52="Total","TOTAL OF ALL CATEGORIES",""))))))))))</f>
        <v>TRANSPORTATION</v>
      </c>
      <c r="H52" s="14"/>
      <c r="I52" s="42">
        <v>42281</v>
      </c>
      <c r="J52" s="14"/>
      <c r="K52" s="42">
        <v>1019263</v>
      </c>
      <c r="L52" s="14"/>
      <c r="M52" s="14"/>
      <c r="N52" s="14"/>
      <c r="O52" s="14"/>
      <c r="P52" s="14"/>
      <c r="Q52" s="80"/>
      <c r="R52" s="79"/>
      <c r="S52" s="81">
        <v>1061544</v>
      </c>
      <c r="T52" s="79"/>
    </row>
    <row r="53" spans="2:20" x14ac:dyDescent="0.2">
      <c r="B53" s="15"/>
      <c r="C53" s="77" t="s">
        <v>17</v>
      </c>
      <c r="D53" s="78"/>
      <c r="E53" s="78"/>
      <c r="F53" s="79"/>
      <c r="G53" s="8" t="str">
        <f>IF(SUMPRODUCT(--ISNUMBER(SEARCH('Dropdown Selections'!C$2,C53)))&gt;0,'Dropdown Selections'!A$2,IF(SUMPRODUCT(--ISNUMBER(SEARCH('Dropdown Selections'!C$3,C53)))&gt;0,'Dropdown Selections'!A$3,IF(SUMPRODUCT(--ISNUMBER(SEARCH('Dropdown Selections'!D$4:D$9,C53)))&gt;0,'Dropdown Selections'!A$4,IF(SUMPRODUCT(--ISNUMBER(SEARCH('Dropdown Selections'!D$11:D$13,C53)))&gt;0,'Dropdown Selections'!A$5,IF(SUMPRODUCT(--ISNUMBER(SEARCH('Dropdown Selections'!C$15,C53)))&gt;0,'Dropdown Selections'!A$6,IF(SUMPRODUCT(--ISNUMBER(SEARCH('Dropdown Selections'!D$16:D$19,C53)))&gt;0,'Dropdown Selections'!A$7,IF(SUMPRODUCT(--ISNUMBER(SEARCH('Dropdown Selections'!C$21,C53)))&gt;0,'Dropdown Selections'!A$8,IF(SUMPRODUCT(--ISNUMBER(SEARCH('Dropdown Selections'!D$22:D$25,C53)))&gt;0,'Dropdown Selections'!A$9,IF(C53="331900 - Federal Grant - Other","OTHER",IF(C53="Total","TOTAL OF ALL CATEGORIES",""))))))))))</f>
        <v>ECONOMIC ENVIRONMENT</v>
      </c>
      <c r="H53" s="14"/>
      <c r="I53" s="14"/>
      <c r="J53" s="14"/>
      <c r="K53" s="14"/>
      <c r="L53" s="14"/>
      <c r="M53" s="14"/>
      <c r="N53" s="14"/>
      <c r="O53" s="14"/>
      <c r="P53" s="14"/>
      <c r="Q53" s="80"/>
      <c r="R53" s="79"/>
      <c r="S53" s="91">
        <v>0</v>
      </c>
      <c r="T53" s="79"/>
    </row>
    <row r="54" spans="2:20" x14ac:dyDescent="0.2">
      <c r="B54" s="15"/>
      <c r="C54" s="77" t="s">
        <v>32</v>
      </c>
      <c r="D54" s="78"/>
      <c r="E54" s="78"/>
      <c r="F54" s="79"/>
      <c r="G54" s="8" t="str">
        <f>IF(SUMPRODUCT(--ISNUMBER(SEARCH('Dropdown Selections'!C$2,C54)))&gt;0,'Dropdown Selections'!A$2,IF(SUMPRODUCT(--ISNUMBER(SEARCH('Dropdown Selections'!C$3,C54)))&gt;0,'Dropdown Selections'!A$3,IF(SUMPRODUCT(--ISNUMBER(SEARCH('Dropdown Selections'!D$4:D$9,C54)))&gt;0,'Dropdown Selections'!A$4,IF(SUMPRODUCT(--ISNUMBER(SEARCH('Dropdown Selections'!D$11:D$13,C54)))&gt;0,'Dropdown Selections'!A$5,IF(SUMPRODUCT(--ISNUMBER(SEARCH('Dropdown Selections'!C$15,C54)))&gt;0,'Dropdown Selections'!A$6,IF(SUMPRODUCT(--ISNUMBER(SEARCH('Dropdown Selections'!D$16:D$19,C54)))&gt;0,'Dropdown Selections'!A$7,IF(SUMPRODUCT(--ISNUMBER(SEARCH('Dropdown Selections'!C$21,C54)))&gt;0,'Dropdown Selections'!A$8,IF(SUMPRODUCT(--ISNUMBER(SEARCH('Dropdown Selections'!D$22:D$25,C54)))&gt;0,'Dropdown Selections'!A$9,IF(C54="331900 - Federal Grant - Other","OTHER",IF(C54="Total","TOTAL OF ALL CATEGORIES",""))))))))))</f>
        <v>HEALTH &amp; HUMAN SERVICES</v>
      </c>
      <c r="H54" s="14"/>
      <c r="I54" s="42">
        <v>795558</v>
      </c>
      <c r="J54" s="14"/>
      <c r="K54" s="14"/>
      <c r="L54" s="14"/>
      <c r="M54" s="14"/>
      <c r="N54" s="14"/>
      <c r="O54" s="14"/>
      <c r="P54" s="14"/>
      <c r="Q54" s="80"/>
      <c r="R54" s="79"/>
      <c r="S54" s="81">
        <v>795558</v>
      </c>
      <c r="T54" s="79"/>
    </row>
    <row r="55" spans="2:20" x14ac:dyDescent="0.2">
      <c r="B55" s="15"/>
      <c r="C55" s="77" t="s">
        <v>18</v>
      </c>
      <c r="D55" s="78"/>
      <c r="E55" s="78"/>
      <c r="F55" s="79"/>
      <c r="G55" s="8" t="str">
        <f>IF(SUMPRODUCT(--ISNUMBER(SEARCH('Dropdown Selections'!C$2,C55)))&gt;0,'Dropdown Selections'!A$2,IF(SUMPRODUCT(--ISNUMBER(SEARCH('Dropdown Selections'!C$3,C55)))&gt;0,'Dropdown Selections'!A$3,IF(SUMPRODUCT(--ISNUMBER(SEARCH('Dropdown Selections'!D$4:D$9,C55)))&gt;0,'Dropdown Selections'!A$4,IF(SUMPRODUCT(--ISNUMBER(SEARCH('Dropdown Selections'!D$11:D$13,C55)))&gt;0,'Dropdown Selections'!A$5,IF(SUMPRODUCT(--ISNUMBER(SEARCH('Dropdown Selections'!C$15,C55)))&gt;0,'Dropdown Selections'!A$6,IF(SUMPRODUCT(--ISNUMBER(SEARCH('Dropdown Selections'!D$16:D$19,C55)))&gt;0,'Dropdown Selections'!A$7,IF(SUMPRODUCT(--ISNUMBER(SEARCH('Dropdown Selections'!C$21,C55)))&gt;0,'Dropdown Selections'!A$8,IF(SUMPRODUCT(--ISNUMBER(SEARCH('Dropdown Selections'!D$22:D$25,C55)))&gt;0,'Dropdown Selections'!A$9,IF(C55="331900 - Federal Grant - Other","OTHER",IF(C55="Total","TOTAL OF ALL CATEGORIES",""))))))))))</f>
        <v>HEALTH &amp; HUMAN SERVICES</v>
      </c>
      <c r="H55" s="14"/>
      <c r="I55" s="42">
        <v>2384081</v>
      </c>
      <c r="J55" s="14"/>
      <c r="K55" s="14"/>
      <c r="L55" s="14"/>
      <c r="M55" s="14"/>
      <c r="N55" s="14"/>
      <c r="O55" s="14"/>
      <c r="P55" s="14"/>
      <c r="Q55" s="80"/>
      <c r="R55" s="79"/>
      <c r="S55" s="81">
        <v>2384081</v>
      </c>
      <c r="T55" s="79"/>
    </row>
    <row r="56" spans="2:20" x14ac:dyDescent="0.2">
      <c r="B56" s="15"/>
      <c r="C56" s="77" t="s">
        <v>22</v>
      </c>
      <c r="D56" s="78"/>
      <c r="E56" s="78"/>
      <c r="F56" s="79"/>
      <c r="G56" s="8" t="str">
        <f>IF(SUMPRODUCT(--ISNUMBER(SEARCH('Dropdown Selections'!C$2,C56)))&gt;0,'Dropdown Selections'!A$2,IF(SUMPRODUCT(--ISNUMBER(SEARCH('Dropdown Selections'!C$3,C56)))&gt;0,'Dropdown Selections'!A$3,IF(SUMPRODUCT(--ISNUMBER(SEARCH('Dropdown Selections'!D$4:D$9,C56)))&gt;0,'Dropdown Selections'!A$4,IF(SUMPRODUCT(--ISNUMBER(SEARCH('Dropdown Selections'!D$11:D$13,C56)))&gt;0,'Dropdown Selections'!A$5,IF(SUMPRODUCT(--ISNUMBER(SEARCH('Dropdown Selections'!C$15,C56)))&gt;0,'Dropdown Selections'!A$6,IF(SUMPRODUCT(--ISNUMBER(SEARCH('Dropdown Selections'!D$16:D$19,C56)))&gt;0,'Dropdown Selections'!A$7,IF(SUMPRODUCT(--ISNUMBER(SEARCH('Dropdown Selections'!C$21,C56)))&gt;0,'Dropdown Selections'!A$8,IF(SUMPRODUCT(--ISNUMBER(SEARCH('Dropdown Selections'!D$22:D$25,C56)))&gt;0,'Dropdown Selections'!A$9,IF(C56="331900 - Federal Grant - Other","OTHER",IF(C56="Total","TOTAL OF ALL CATEGORIES",""))))))))))</f>
        <v>CULTURE/RECREATION</v>
      </c>
      <c r="H56" s="14"/>
      <c r="I56" s="42">
        <v>150000</v>
      </c>
      <c r="J56" s="14"/>
      <c r="K56" s="14"/>
      <c r="L56" s="14"/>
      <c r="M56" s="14"/>
      <c r="N56" s="14"/>
      <c r="O56" s="14"/>
      <c r="P56" s="14"/>
      <c r="Q56" s="80"/>
      <c r="R56" s="79"/>
      <c r="S56" s="81">
        <v>150000</v>
      </c>
      <c r="T56" s="79"/>
    </row>
    <row r="57" spans="2:20" x14ac:dyDescent="0.2">
      <c r="B57" s="13"/>
      <c r="C57" s="70" t="s">
        <v>12</v>
      </c>
      <c r="D57" s="71"/>
      <c r="E57" s="84" t="s">
        <v>12</v>
      </c>
      <c r="F57" s="79"/>
      <c r="G57" s="8" t="str">
        <f>IF(SUMPRODUCT(--ISNUMBER(SEARCH('Dropdown Selections'!C$2,C57)))&gt;0,'Dropdown Selections'!A$2,IF(SUMPRODUCT(--ISNUMBER(SEARCH('Dropdown Selections'!C$3,C57)))&gt;0,'Dropdown Selections'!A$3,IF(SUMPRODUCT(--ISNUMBER(SEARCH('Dropdown Selections'!D$4:D$9,C57)))&gt;0,'Dropdown Selections'!A$4,IF(SUMPRODUCT(--ISNUMBER(SEARCH('Dropdown Selections'!D$11:D$13,C57)))&gt;0,'Dropdown Selections'!A$5,IF(SUMPRODUCT(--ISNUMBER(SEARCH('Dropdown Selections'!C$15,C57)))&gt;0,'Dropdown Selections'!A$6,IF(SUMPRODUCT(--ISNUMBER(SEARCH('Dropdown Selections'!D$16:D$19,C57)))&gt;0,'Dropdown Selections'!A$7,IF(SUMPRODUCT(--ISNUMBER(SEARCH('Dropdown Selections'!C$21,C57)))&gt;0,'Dropdown Selections'!A$8,IF(SUMPRODUCT(--ISNUMBER(SEARCH('Dropdown Selections'!D$22:D$25,C57)))&gt;0,'Dropdown Selections'!A$9,IF(C57="331900 - Federal Grant - Other","OTHER",IF(C57="Total","TOTAL OF ALL CATEGORIES",""))))))))))</f>
        <v>TOTAL OF ALL CATEGORIES</v>
      </c>
      <c r="H57" s="43">
        <v>4555788</v>
      </c>
      <c r="I57" s="43">
        <v>4436092</v>
      </c>
      <c r="J57" s="12"/>
      <c r="K57" s="43">
        <v>1687333</v>
      </c>
      <c r="L57" s="12"/>
      <c r="M57" s="12"/>
      <c r="N57" s="12"/>
      <c r="O57" s="12"/>
      <c r="P57" s="12"/>
      <c r="Q57" s="85"/>
      <c r="R57" s="79"/>
      <c r="S57" s="86">
        <v>10679213</v>
      </c>
      <c r="T57" s="79"/>
    </row>
    <row r="58" spans="2:20" ht="18" customHeight="1" x14ac:dyDescent="0.2">
      <c r="F58" s="82"/>
      <c r="G58" s="82"/>
      <c r="H58" s="83"/>
      <c r="I58" s="83"/>
      <c r="J58" s="83"/>
      <c r="K58" s="83"/>
      <c r="L58" s="83"/>
      <c r="M58" s="83"/>
      <c r="N58" s="83"/>
      <c r="O58" s="83"/>
      <c r="P58" s="83"/>
      <c r="Q58" s="83"/>
    </row>
  </sheetData>
  <mergeCells count="170">
    <mergeCell ref="D2:S2"/>
    <mergeCell ref="B4:D4"/>
    <mergeCell ref="E4:F4"/>
    <mergeCell ref="Q4:R4"/>
    <mergeCell ref="S4:T4"/>
    <mergeCell ref="B5:J5"/>
    <mergeCell ref="Q5:R5"/>
    <mergeCell ref="S5:T5"/>
    <mergeCell ref="B6:F6"/>
    <mergeCell ref="Q6:R6"/>
    <mergeCell ref="S6:T6"/>
    <mergeCell ref="C7:F7"/>
    <mergeCell ref="Q7:R7"/>
    <mergeCell ref="S7:T7"/>
    <mergeCell ref="C8:F8"/>
    <mergeCell ref="Q8:R8"/>
    <mergeCell ref="S8:T8"/>
    <mergeCell ref="C9:F9"/>
    <mergeCell ref="Q9:R9"/>
    <mergeCell ref="S9:T9"/>
    <mergeCell ref="C10:F10"/>
    <mergeCell ref="Q10:R10"/>
    <mergeCell ref="S10:T10"/>
    <mergeCell ref="C11:F11"/>
    <mergeCell ref="Q11:R11"/>
    <mergeCell ref="S11:T11"/>
    <mergeCell ref="C12:F12"/>
    <mergeCell ref="Q12:R12"/>
    <mergeCell ref="S12:T12"/>
    <mergeCell ref="C13:F13"/>
    <mergeCell ref="Q13:R13"/>
    <mergeCell ref="S13:T13"/>
    <mergeCell ref="C14:F14"/>
    <mergeCell ref="Q14:R14"/>
    <mergeCell ref="S14:T14"/>
    <mergeCell ref="C15:D15"/>
    <mergeCell ref="E15:F15"/>
    <mergeCell ref="Q15:R15"/>
    <mergeCell ref="S15:T15"/>
    <mergeCell ref="B16:J16"/>
    <mergeCell ref="Q16:R16"/>
    <mergeCell ref="S16:T16"/>
    <mergeCell ref="B17:F17"/>
    <mergeCell ref="Q17:R17"/>
    <mergeCell ref="S17:T17"/>
    <mergeCell ref="C18:F18"/>
    <mergeCell ref="Q18:R18"/>
    <mergeCell ref="S18:T18"/>
    <mergeCell ref="C19:F19"/>
    <mergeCell ref="Q19:R19"/>
    <mergeCell ref="S19:T19"/>
    <mergeCell ref="C20:F20"/>
    <mergeCell ref="Q20:R20"/>
    <mergeCell ref="S20:T20"/>
    <mergeCell ref="C21:F21"/>
    <mergeCell ref="Q21:R21"/>
    <mergeCell ref="S21:T21"/>
    <mergeCell ref="C22:D22"/>
    <mergeCell ref="E22:F22"/>
    <mergeCell ref="Q22:R22"/>
    <mergeCell ref="S22:T22"/>
    <mergeCell ref="B23:J23"/>
    <mergeCell ref="Q23:R23"/>
    <mergeCell ref="S23:T23"/>
    <mergeCell ref="B24:F24"/>
    <mergeCell ref="Q24:R24"/>
    <mergeCell ref="S24:T24"/>
    <mergeCell ref="C25:F25"/>
    <mergeCell ref="Q25:R25"/>
    <mergeCell ref="S25:T25"/>
    <mergeCell ref="C26:F26"/>
    <mergeCell ref="Q26:R26"/>
    <mergeCell ref="S26:T26"/>
    <mergeCell ref="C27:F27"/>
    <mergeCell ref="Q27:R27"/>
    <mergeCell ref="S27:T27"/>
    <mergeCell ref="C28:F28"/>
    <mergeCell ref="Q28:R28"/>
    <mergeCell ref="S28:T28"/>
    <mergeCell ref="C29:F29"/>
    <mergeCell ref="Q29:R29"/>
    <mergeCell ref="S29:T29"/>
    <mergeCell ref="C30:F30"/>
    <mergeCell ref="Q30:R30"/>
    <mergeCell ref="S30:T30"/>
    <mergeCell ref="C31:F31"/>
    <mergeCell ref="Q31:R31"/>
    <mergeCell ref="S31:T31"/>
    <mergeCell ref="C32:F32"/>
    <mergeCell ref="Q32:R32"/>
    <mergeCell ref="S32:T32"/>
    <mergeCell ref="C33:F33"/>
    <mergeCell ref="Q33:R33"/>
    <mergeCell ref="S33:T33"/>
    <mergeCell ref="C34:F34"/>
    <mergeCell ref="Q34:R34"/>
    <mergeCell ref="S34:T34"/>
    <mergeCell ref="C35:F35"/>
    <mergeCell ref="Q35:R35"/>
    <mergeCell ref="S35:T35"/>
    <mergeCell ref="C36:F36"/>
    <mergeCell ref="Q36:R36"/>
    <mergeCell ref="S36:T36"/>
    <mergeCell ref="C37:F37"/>
    <mergeCell ref="Q37:R37"/>
    <mergeCell ref="S37:T37"/>
    <mergeCell ref="C38:D38"/>
    <mergeCell ref="E38:F38"/>
    <mergeCell ref="Q38:R38"/>
    <mergeCell ref="S38:T38"/>
    <mergeCell ref="B39:J39"/>
    <mergeCell ref="Q39:R39"/>
    <mergeCell ref="S39:T39"/>
    <mergeCell ref="B40:F40"/>
    <mergeCell ref="Q40:R40"/>
    <mergeCell ref="S40:T40"/>
    <mergeCell ref="C41:F41"/>
    <mergeCell ref="Q41:R41"/>
    <mergeCell ref="S41:T41"/>
    <mergeCell ref="C42:F42"/>
    <mergeCell ref="Q42:R42"/>
    <mergeCell ref="S42:T42"/>
    <mergeCell ref="C43:F43"/>
    <mergeCell ref="Q43:R43"/>
    <mergeCell ref="S43:T43"/>
    <mergeCell ref="C44:D44"/>
    <mergeCell ref="E44:F44"/>
    <mergeCell ref="Q44:R44"/>
    <mergeCell ref="S44:T44"/>
    <mergeCell ref="B45:J45"/>
    <mergeCell ref="Q45:R45"/>
    <mergeCell ref="S45:T45"/>
    <mergeCell ref="B46:F46"/>
    <mergeCell ref="Q46:R46"/>
    <mergeCell ref="S46:T46"/>
    <mergeCell ref="C47:F47"/>
    <mergeCell ref="Q47:R47"/>
    <mergeCell ref="S47:T47"/>
    <mergeCell ref="C48:F48"/>
    <mergeCell ref="Q48:R48"/>
    <mergeCell ref="S48:T48"/>
    <mergeCell ref="C49:F49"/>
    <mergeCell ref="Q49:R49"/>
    <mergeCell ref="S49:T49"/>
    <mergeCell ref="C50:F50"/>
    <mergeCell ref="Q50:R50"/>
    <mergeCell ref="S50:T50"/>
    <mergeCell ref="C51:F51"/>
    <mergeCell ref="Q51:R51"/>
    <mergeCell ref="S51:T51"/>
    <mergeCell ref="C52:F52"/>
    <mergeCell ref="Q52:R52"/>
    <mergeCell ref="S52:T52"/>
    <mergeCell ref="C53:F53"/>
    <mergeCell ref="Q53:R53"/>
    <mergeCell ref="S53:T53"/>
    <mergeCell ref="C54:F54"/>
    <mergeCell ref="Q54:R54"/>
    <mergeCell ref="S54:T54"/>
    <mergeCell ref="C55:F55"/>
    <mergeCell ref="Q55:R55"/>
    <mergeCell ref="S55:T55"/>
    <mergeCell ref="F58:Q58"/>
    <mergeCell ref="C56:F56"/>
    <mergeCell ref="Q56:R56"/>
    <mergeCell ref="S56:T56"/>
    <mergeCell ref="C57:D57"/>
    <mergeCell ref="E57:F57"/>
    <mergeCell ref="Q57:R57"/>
    <mergeCell ref="S57:T57"/>
  </mergeCells>
  <pageMargins left="1E-3" right="1E-3" top="0.25" bottom="0.67582992125984265" header="0.25" footer="0.25"/>
  <pageSetup orientation="landscape" horizontalDpi="0" verticalDpi="0"/>
  <headerFooter alignWithMargins="0">
    <oddFooter xml:space="preserve">&amp;L&amp;"Arial"&amp;7 Monday, February 12, 2018 &amp;C&amp;R&amp;"Arial"&amp;7Page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Interactive Spreadsheet</vt:lpstr>
      <vt:lpstr>Dropdown Selections</vt:lpstr>
      <vt:lpstr>Alachua-Brevard</vt:lpstr>
      <vt:lpstr>Broward-Clay</vt:lpstr>
      <vt:lpstr>Collier-Dixie</vt:lpstr>
      <vt:lpstr>Duval</vt:lpstr>
      <vt:lpstr>Escambia-Gilchrist</vt:lpstr>
      <vt:lpstr>Glades-Hendry</vt:lpstr>
      <vt:lpstr>Hernando-Indian River</vt:lpstr>
      <vt:lpstr>Jackson-Lee</vt:lpstr>
      <vt:lpstr>Leon-Manatee</vt:lpstr>
      <vt:lpstr>Marion-Nassau</vt:lpstr>
      <vt:lpstr>Okaloosa-Palm Beach</vt:lpstr>
      <vt:lpstr>Pasco-Santa Rosa</vt:lpstr>
      <vt:lpstr>Sarasota-Sumter</vt:lpstr>
      <vt:lpstr>Suwannee-Wakulla</vt:lpstr>
      <vt:lpstr>Walton-Washington</vt:lpstr>
      <vt:lpstr>'Interactive Spreadsheet'!Print_Area</vt:lpstr>
      <vt:lpstr>'Interactive Spreadsheet'!Print_Titles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2018-02-13T19:14:08Z</dcterms:created>
  <dcterms:modified xsi:type="dcterms:W3CDTF">2018-02-14T22:45:25Z</dcterms:modified>
</cp:coreProperties>
</file>